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F6A" sheetId="1" r:id="rId1"/>
  </sheets>
  <definedNames>
    <definedName name="_xlnm.Print_Area" localSheetId="0">F6A!$A$1:$G$169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0" i="1" s="1"/>
  <c r="D151" i="1"/>
  <c r="G151" i="1" s="1"/>
  <c r="G150" i="1" s="1"/>
  <c r="F150" i="1"/>
  <c r="E150" i="1"/>
  <c r="C150" i="1"/>
  <c r="B150" i="1"/>
  <c r="D149" i="1"/>
  <c r="G149" i="1" s="1"/>
  <c r="G148" i="1"/>
  <c r="D148" i="1"/>
  <c r="D146" i="1" s="1"/>
  <c r="D147" i="1"/>
  <c r="G147" i="1" s="1"/>
  <c r="G146" i="1" s="1"/>
  <c r="F146" i="1"/>
  <c r="E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G139" i="1" s="1"/>
  <c r="G138" i="1"/>
  <c r="G137" i="1" s="1"/>
  <c r="D138" i="1"/>
  <c r="F137" i="1"/>
  <c r="E137" i="1"/>
  <c r="D137" i="1"/>
  <c r="C137" i="1"/>
  <c r="B137" i="1"/>
  <c r="G136" i="1"/>
  <c r="D136" i="1"/>
  <c r="G135" i="1"/>
  <c r="D135" i="1"/>
  <c r="G134" i="1"/>
  <c r="G133" i="1" s="1"/>
  <c r="D134" i="1"/>
  <c r="F133" i="1"/>
  <c r="E133" i="1"/>
  <c r="D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G123" i="1" s="1"/>
  <c r="D124" i="1"/>
  <c r="F123" i="1"/>
  <c r="E123" i="1"/>
  <c r="D123" i="1"/>
  <c r="C123" i="1"/>
  <c r="B123" i="1"/>
  <c r="G122" i="1"/>
  <c r="D122" i="1"/>
  <c r="D121" i="1"/>
  <c r="G121" i="1" s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G113" i="1" s="1"/>
  <c r="D114" i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F84" i="1" s="1"/>
  <c r="E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G95" i="1" s="1"/>
  <c r="G94" i="1"/>
  <c r="D94" i="1"/>
  <c r="F93" i="1"/>
  <c r="E93" i="1"/>
  <c r="D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F85" i="1"/>
  <c r="E85" i="1"/>
  <c r="C85" i="1"/>
  <c r="C84" i="1" s="1"/>
  <c r="B85" i="1"/>
  <c r="B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5" i="1" s="1"/>
  <c r="D76" i="1"/>
  <c r="G76" i="1" s="1"/>
  <c r="G75" i="1" s="1"/>
  <c r="F75" i="1"/>
  <c r="E75" i="1"/>
  <c r="C75" i="1"/>
  <c r="B75" i="1"/>
  <c r="G74" i="1"/>
  <c r="D74" i="1"/>
  <c r="G73" i="1"/>
  <c r="G71" i="1" s="1"/>
  <c r="D73" i="1"/>
  <c r="D71" i="1" s="1"/>
  <c r="G72" i="1"/>
  <c r="D72" i="1"/>
  <c r="F71" i="1"/>
  <c r="E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F62" i="1"/>
  <c r="E62" i="1"/>
  <c r="D62" i="1"/>
  <c r="C62" i="1"/>
  <c r="B62" i="1"/>
  <c r="G61" i="1"/>
  <c r="D61" i="1"/>
  <c r="D60" i="1"/>
  <c r="G60" i="1" s="1"/>
  <c r="G59" i="1"/>
  <c r="D59" i="1"/>
  <c r="F58" i="1"/>
  <c r="E58" i="1"/>
  <c r="D58" i="1"/>
  <c r="C58" i="1"/>
  <c r="B58" i="1"/>
  <c r="G57" i="1"/>
  <c r="D57" i="1"/>
  <c r="G56" i="1"/>
  <c r="D56" i="1"/>
  <c r="G55" i="1"/>
  <c r="D55" i="1"/>
  <c r="D54" i="1"/>
  <c r="G54" i="1" s="1"/>
  <c r="G53" i="1"/>
  <c r="D53" i="1"/>
  <c r="D52" i="1"/>
  <c r="G52" i="1" s="1"/>
  <c r="G51" i="1"/>
  <c r="D51" i="1"/>
  <c r="D50" i="1"/>
  <c r="G50" i="1" s="1"/>
  <c r="G49" i="1"/>
  <c r="D49" i="1"/>
  <c r="F48" i="1"/>
  <c r="E48" i="1"/>
  <c r="D48" i="1"/>
  <c r="C48" i="1"/>
  <c r="B48" i="1"/>
  <c r="G47" i="1"/>
  <c r="D47" i="1"/>
  <c r="G46" i="1"/>
  <c r="D46" i="1"/>
  <c r="G45" i="1"/>
  <c r="D45" i="1"/>
  <c r="G44" i="1"/>
  <c r="D44" i="1"/>
  <c r="G43" i="1"/>
  <c r="D43" i="1"/>
  <c r="D42" i="1"/>
  <c r="D38" i="1" s="1"/>
  <c r="G41" i="1"/>
  <c r="D41" i="1"/>
  <c r="G40" i="1"/>
  <c r="D40" i="1"/>
  <c r="G39" i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G25" i="1"/>
  <c r="D25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C18" i="1"/>
  <c r="B18" i="1"/>
  <c r="G17" i="1"/>
  <c r="D17" i="1"/>
  <c r="D16" i="1"/>
  <c r="G16" i="1" s="1"/>
  <c r="D15" i="1"/>
  <c r="G15" i="1" s="1"/>
  <c r="D14" i="1"/>
  <c r="G14" i="1" s="1"/>
  <c r="G13" i="1"/>
  <c r="D13" i="1"/>
  <c r="D12" i="1"/>
  <c r="G12" i="1" s="1"/>
  <c r="D11" i="1"/>
  <c r="G11" i="1" s="1"/>
  <c r="F10" i="1"/>
  <c r="E10" i="1"/>
  <c r="C10" i="1"/>
  <c r="C9" i="1" s="1"/>
  <c r="B10" i="1"/>
  <c r="B9" i="1"/>
  <c r="B159" i="1" s="1"/>
  <c r="F9" i="1" l="1"/>
  <c r="F159" i="1" s="1"/>
  <c r="E84" i="1"/>
  <c r="E9" i="1"/>
  <c r="E159" i="1" s="1"/>
  <c r="D103" i="1"/>
  <c r="G93" i="1"/>
  <c r="C159" i="1"/>
  <c r="D85" i="1"/>
  <c r="G58" i="1"/>
  <c r="G42" i="1"/>
  <c r="G38" i="1"/>
  <c r="G28" i="1"/>
  <c r="D28" i="1"/>
  <c r="D9" i="1" s="1"/>
  <c r="D18" i="1"/>
  <c r="D10" i="1"/>
  <c r="G10" i="1"/>
  <c r="G48" i="1"/>
  <c r="G62" i="1"/>
  <c r="G85" i="1"/>
  <c r="G103" i="1"/>
  <c r="G18" i="1"/>
  <c r="D84" i="1" l="1"/>
  <c r="D159" i="1" s="1"/>
  <c r="G84" i="1"/>
  <c r="G9" i="1"/>
  <c r="G159" i="1" l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<sst xmlns="http://schemas.openxmlformats.org/spreadsheetml/2006/main" count="289" uniqueCount="216">
  <si>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</si>
  <si>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</si>
  <si>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</si>
  <si>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</si>
  <si>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</si>
  <si>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</si>
  <si>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</si>
  <si>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</si>
  <si>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</si>
  <si>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</si>
  <si>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</si>
  <si>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</si>
  <si>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</si>
  <si>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</si>
  <si>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</si>
  <si>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</si>
  <si>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</si>
  <si>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</si>
  <si>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</si>
  <si>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</si>
  <si>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</si>
  <si>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</si>
  <si>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</si>
  <si>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</si>
  <si>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</si>
  <si>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</si>
  <si>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</si>
  <si>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</si>
  <si>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</si>
  <si>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</si>
  <si>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</si>
  <si>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</si>
  <si>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</si>
  <si>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</si>
  <si>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</si>
  <si>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</si>
  <si>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</si>
  <si>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</si>
  <si>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</si>
  <si>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</si>
  <si>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</si>
  <si>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</si>
  <si>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</si>
  <si>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</si>
  <si>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</si>
  <si>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</si>
  <si>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</si>
  <si>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</si>
  <si>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</si>
  <si>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</si>
  <si>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</si>
  <si>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</si>
  <si>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</si>
  <si>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</si>
  <si>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</si>
  <si>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</si>
  <si>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</si>
  <si>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</si>
  <si>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</si>
  <si>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</si>
  <si>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</si>
  <si>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</si>
  <si>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</si>
  <si>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</si>
  <si>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</si>
  <si>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</si>
  <si>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</si>
  <si>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</si>
  <si>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</si>
  <si>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</si>
  <si>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</si>
  <si>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</si>
  <si>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</si>
  <si>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</si>
  <si>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</si>
  <si>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</si>
  <si>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</si>
  <si>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</si>
  <si>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</si>
  <si>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</si>
  <si>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</si>
  <si>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</si>
  <si>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</si>
  <si>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</si>
  <si>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</si>
  <si>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</si>
  <si>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</si>
  <si>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</si>
  <si>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</si>
  <si>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</si>
  <si>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</si>
  <si>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</si>
  <si>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</si>
  <si>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</si>
  <si>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</si>
  <si>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</si>
  <si>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</si>
  <si>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</si>
  <si>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</si>
  <si>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</si>
  <si>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</si>
  <si>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</si>
  <si>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</si>
  <si>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</si>
  <si>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</si>
  <si>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</si>
  <si>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</si>
  <si>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</si>
  <si>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</si>
  <si>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</si>
  <si>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</si>
  <si>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</si>
  <si>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</si>
  <si>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</si>
  <si>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</si>
  <si>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</si>
  <si>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</si>
  <si>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</si>
  <si>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</si>
  <si>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</si>
  <si>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</si>
  <si>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</si>
  <si>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</si>
  <si>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</si>
  <si>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</si>
  <si>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</si>
  <si>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</si>
  <si>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</si>
  <si>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</si>
  <si>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</si>
  <si>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</si>
  <si>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</si>
  <si>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</si>
  <si>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</si>
  <si>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</si>
  <si>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</si>
  <si>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</si>
  <si>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</si>
  <si>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</si>
  <si>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</si>
  <si>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</si>
  <si>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</si>
  <si>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</si>
  <si>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</si>
  <si>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</si>
  <si>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</si>
  <si>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</si>
  <si>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</si>
  <si>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</si>
  <si>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</si>
  <si>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</si>
  <si>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</si>
  <si>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</si>
  <si>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</si>
  <si>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</si>
  <si>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</si>
  <si>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</si>
  <si>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</si>
  <si>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</si>
  <si>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</si>
  <si>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</si>
  <si>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</si>
  <si>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</si>
  <si>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</si>
  <si>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</si>
  <si>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</si>
  <si>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</si>
  <si>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</si>
  <si>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</si>
  <si>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</si>
  <si>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</si>
  <si>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</si>
  <si>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</si>
  <si>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</si>
  <si>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</si>
  <si>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</si>
  <si>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</si>
  <si>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</si>
  <si>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</si>
  <si>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</si>
  <si>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</si>
  <si>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</si>
  <si>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</si>
  <si>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</si>
  <si>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</si>
  <si>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</si>
  <si>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</si>
  <si>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</si>
  <si>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</si>
  <si>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</si>
  <si>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</si>
  <si>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</si>
  <si>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</si>
  <si>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</si>
  <si>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</si>
  <si>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</si>
  <si>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</si>
  <si>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</si>
  <si>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</si>
  <si>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</si>
  <si>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</si>
  <si>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</si>
  <si>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</si>
  <si>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</si>
  <si>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</si>
  <si>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</si>
  <si>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</si>
  <si>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</si>
  <si>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</si>
  <si>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</si>
  <si>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</si>
  <si>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Carlos Romero Villegas</t>
  </si>
  <si>
    <t>Verónica Guzmán Zavala</t>
  </si>
  <si>
    <t>Director General</t>
  </si>
  <si>
    <t>Subdirectora de Servicios Administrativos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</si>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</sst>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7" fillId="0" borderId="6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abSelected="1" zoomScale="80" zoomScaleNormal="80" workbookViewId="0">
      <selection activeCell="G159" sqref="G15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215</v>
      </c>
      <c r="B5" s="26"/>
      <c r="C5" s="26"/>
      <c r="D5" s="26"/>
      <c r="E5" s="26"/>
      <c r="F5" s="26"/>
      <c r="G5" s="26"/>
    </row>
    <row r="6" spans="1:8">
      <c r="A6" s="27" t="s">
        <v>4</v>
      </c>
      <c r="B6" s="27"/>
      <c r="C6" s="27"/>
      <c r="D6" s="27"/>
      <c r="E6" s="27"/>
      <c r="F6" s="27"/>
      <c r="G6" s="27"/>
    </row>
    <row r="7" spans="1:8">
      <c r="A7" s="28" t="s">
        <v>5</v>
      </c>
      <c r="B7" s="28" t="s">
        <v>6</v>
      </c>
      <c r="C7" s="28"/>
      <c r="D7" s="28"/>
      <c r="E7" s="28"/>
      <c r="F7" s="28"/>
      <c r="G7" s="29" t="s">
        <v>7</v>
      </c>
    </row>
    <row r="8" spans="1:8" ht="30">
      <c r="A8" s="28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28"/>
    </row>
    <row r="9" spans="1:8">
      <c r="A9" s="2" t="s">
        <v>13</v>
      </c>
      <c r="B9" s="3">
        <f>B10+B18+B189+B28+B38+B48+B58+B62+B71+B75</f>
        <v>37836839</v>
      </c>
      <c r="C9" s="3">
        <f t="shared" ref="C9:G9" si="0">C10+C18+C189+C28+C38+C48+C58+C62+C71+C75</f>
        <v>3296781.25</v>
      </c>
      <c r="D9" s="3">
        <f t="shared" si="0"/>
        <v>41133620.25</v>
      </c>
      <c r="E9" s="3">
        <f t="shared" si="0"/>
        <v>31885147.319999997</v>
      </c>
      <c r="F9" s="3">
        <f t="shared" si="0"/>
        <v>31627144.52</v>
      </c>
      <c r="G9" s="3">
        <f t="shared" si="0"/>
        <v>9248472.9300000034</v>
      </c>
    </row>
    <row r="10" spans="1:8">
      <c r="A10" s="4" t="s">
        <v>14</v>
      </c>
      <c r="B10" s="5">
        <f>SUM(B11:B17)</f>
        <v>26890916</v>
      </c>
      <c r="C10" s="5">
        <f t="shared" ref="C10:G10" si="1">SUM(C11:C17)</f>
        <v>407330</v>
      </c>
      <c r="D10" s="5">
        <f t="shared" si="1"/>
        <v>27298246.000000004</v>
      </c>
      <c r="E10" s="5">
        <f t="shared" si="1"/>
        <v>24911591.859999999</v>
      </c>
      <c r="F10" s="5">
        <f t="shared" si="1"/>
        <v>24911591.859999999</v>
      </c>
      <c r="G10" s="5">
        <f t="shared" si="1"/>
        <v>2386654.1400000011</v>
      </c>
    </row>
    <row r="11" spans="1:8">
      <c r="A11" s="6" t="s">
        <v>15</v>
      </c>
      <c r="B11" s="7">
        <v>15128778</v>
      </c>
      <c r="C11" s="7">
        <v>174045.06</v>
      </c>
      <c r="D11" s="5">
        <f>B11+C11</f>
        <v>15302823.060000001</v>
      </c>
      <c r="E11" s="7">
        <v>14064356.699999999</v>
      </c>
      <c r="F11" s="7">
        <v>14064356.699999999</v>
      </c>
      <c r="G11" s="5">
        <f>D11-E11</f>
        <v>1238466.3600000013</v>
      </c>
      <c r="H11" s="8" t="s">
        <v>16</v>
      </c>
    </row>
    <row r="12" spans="1:8">
      <c r="A12" s="6" t="s">
        <v>17</v>
      </c>
      <c r="B12" s="7">
        <v>1200000</v>
      </c>
      <c r="C12" s="7">
        <v>0</v>
      </c>
      <c r="D12" s="5">
        <f t="shared" ref="D12:D17" si="2">B12+C12</f>
        <v>1200000</v>
      </c>
      <c r="E12" s="7">
        <v>891592.79</v>
      </c>
      <c r="F12" s="7">
        <v>891592.79</v>
      </c>
      <c r="G12" s="5">
        <f t="shared" ref="G12:G17" si="3">D12-E12</f>
        <v>308407.20999999996</v>
      </c>
      <c r="H12" s="8" t="s">
        <v>18</v>
      </c>
    </row>
    <row r="13" spans="1:8">
      <c r="A13" s="6" t="s">
        <v>19</v>
      </c>
      <c r="B13" s="7">
        <v>4443898</v>
      </c>
      <c r="C13" s="7">
        <v>70000</v>
      </c>
      <c r="D13" s="5">
        <f t="shared" si="2"/>
        <v>4513898</v>
      </c>
      <c r="E13" s="7">
        <v>4355214.6500000004</v>
      </c>
      <c r="F13" s="7">
        <v>4355214.6500000004</v>
      </c>
      <c r="G13" s="5">
        <f t="shared" si="3"/>
        <v>158683.34999999963</v>
      </c>
      <c r="H13" s="8" t="s">
        <v>20</v>
      </c>
    </row>
    <row r="14" spans="1:8">
      <c r="A14" s="6" t="s">
        <v>21</v>
      </c>
      <c r="B14" s="7">
        <v>3518676</v>
      </c>
      <c r="C14" s="7">
        <v>0</v>
      </c>
      <c r="D14" s="5">
        <f t="shared" si="2"/>
        <v>3518676</v>
      </c>
      <c r="E14" s="7">
        <v>3278174.63</v>
      </c>
      <c r="F14" s="7">
        <v>3278174.63</v>
      </c>
      <c r="G14" s="5">
        <f t="shared" si="3"/>
        <v>240501.37000000011</v>
      </c>
      <c r="H14" s="8" t="s">
        <v>22</v>
      </c>
    </row>
    <row r="15" spans="1:8">
      <c r="A15" s="6" t="s">
        <v>23</v>
      </c>
      <c r="B15" s="7">
        <v>2599564</v>
      </c>
      <c r="C15" s="7">
        <v>163284.94</v>
      </c>
      <c r="D15" s="5">
        <f t="shared" si="2"/>
        <v>2762848.94</v>
      </c>
      <c r="E15" s="7">
        <v>2322253.09</v>
      </c>
      <c r="F15" s="7">
        <v>2322253.09</v>
      </c>
      <c r="G15" s="5">
        <f t="shared" si="3"/>
        <v>440595.85000000009</v>
      </c>
      <c r="H15" s="8" t="s">
        <v>24</v>
      </c>
    </row>
    <row r="16" spans="1:8">
      <c r="A16" s="6" t="s">
        <v>25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  <c r="H16" s="8" t="s">
        <v>26</v>
      </c>
    </row>
    <row r="17" spans="1:8">
      <c r="A17" s="6" t="s">
        <v>27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3"/>
        <v>0</v>
      </c>
      <c r="H17" s="8" t="s">
        <v>28</v>
      </c>
    </row>
    <row r="18" spans="1:8">
      <c r="A18" s="4" t="s">
        <v>29</v>
      </c>
      <c r="B18" s="5">
        <f>SUM(B19:B27)</f>
        <v>3056786</v>
      </c>
      <c r="C18" s="5">
        <f t="shared" ref="C18:G18" si="4">SUM(C19:C27)</f>
        <v>-576821.72</v>
      </c>
      <c r="D18" s="5">
        <f t="shared" si="4"/>
        <v>2479964.2799999998</v>
      </c>
      <c r="E18" s="5">
        <f t="shared" si="4"/>
        <v>1518319.4</v>
      </c>
      <c r="F18" s="5">
        <f t="shared" si="4"/>
        <v>1438999.8</v>
      </c>
      <c r="G18" s="5">
        <f t="shared" si="4"/>
        <v>961644.88000000012</v>
      </c>
    </row>
    <row r="19" spans="1:8">
      <c r="A19" s="6" t="s">
        <v>30</v>
      </c>
      <c r="B19" s="7">
        <v>1566023</v>
      </c>
      <c r="C19" s="7">
        <v>-651418.57999999996</v>
      </c>
      <c r="D19" s="5">
        <f t="shared" ref="D19:D27" si="5">B19+C19</f>
        <v>914604.42</v>
      </c>
      <c r="E19" s="7">
        <v>594164.9</v>
      </c>
      <c r="F19" s="7">
        <v>516736.1</v>
      </c>
      <c r="G19" s="5">
        <f t="shared" ref="G19:G27" si="6">D19-E19</f>
        <v>320439.52</v>
      </c>
      <c r="H19" s="8" t="s">
        <v>31</v>
      </c>
    </row>
    <row r="20" spans="1:8">
      <c r="A20" s="6" t="s">
        <v>32</v>
      </c>
      <c r="B20" s="7">
        <v>133000</v>
      </c>
      <c r="C20" s="7">
        <v>-5500</v>
      </c>
      <c r="D20" s="5">
        <f t="shared" si="5"/>
        <v>127500</v>
      </c>
      <c r="E20" s="7">
        <v>47460.73</v>
      </c>
      <c r="F20" s="7">
        <v>47460.73</v>
      </c>
      <c r="G20" s="5">
        <f t="shared" si="6"/>
        <v>80039.26999999999</v>
      </c>
      <c r="H20" s="8" t="s">
        <v>33</v>
      </c>
    </row>
    <row r="21" spans="1:8">
      <c r="A21" s="6" t="s">
        <v>34</v>
      </c>
      <c r="B21" s="7">
        <v>7000</v>
      </c>
      <c r="C21" s="7">
        <v>0</v>
      </c>
      <c r="D21" s="5">
        <f t="shared" si="5"/>
        <v>7000</v>
      </c>
      <c r="E21" s="7">
        <v>4137.7</v>
      </c>
      <c r="F21" s="7">
        <v>4137.7</v>
      </c>
      <c r="G21" s="5">
        <f t="shared" si="6"/>
        <v>2862.3</v>
      </c>
      <c r="H21" s="8" t="s">
        <v>35</v>
      </c>
    </row>
    <row r="22" spans="1:8">
      <c r="A22" s="6" t="s">
        <v>36</v>
      </c>
      <c r="B22" s="7">
        <v>197350</v>
      </c>
      <c r="C22" s="7">
        <v>-9500</v>
      </c>
      <c r="D22" s="5">
        <f t="shared" si="5"/>
        <v>187850</v>
      </c>
      <c r="E22" s="7">
        <v>121499.94</v>
      </c>
      <c r="F22" s="7">
        <v>121499.94</v>
      </c>
      <c r="G22" s="5">
        <f t="shared" si="6"/>
        <v>66350.06</v>
      </c>
      <c r="H22" s="8" t="s">
        <v>37</v>
      </c>
    </row>
    <row r="23" spans="1:8">
      <c r="A23" s="6" t="s">
        <v>38</v>
      </c>
      <c r="B23" s="7">
        <v>105658</v>
      </c>
      <c r="C23" s="7">
        <v>0</v>
      </c>
      <c r="D23" s="5">
        <f t="shared" si="5"/>
        <v>105658</v>
      </c>
      <c r="E23" s="7">
        <v>44207.34</v>
      </c>
      <c r="F23" s="7">
        <v>42316.54</v>
      </c>
      <c r="G23" s="5">
        <f t="shared" si="6"/>
        <v>61450.66</v>
      </c>
      <c r="H23" s="8" t="s">
        <v>39</v>
      </c>
    </row>
    <row r="24" spans="1:8">
      <c r="A24" s="6" t="s">
        <v>40</v>
      </c>
      <c r="B24" s="7">
        <v>276800</v>
      </c>
      <c r="C24" s="7">
        <v>2500</v>
      </c>
      <c r="D24" s="5">
        <f t="shared" si="5"/>
        <v>279300</v>
      </c>
      <c r="E24" s="7">
        <v>194926.83</v>
      </c>
      <c r="F24" s="7">
        <v>194926.83</v>
      </c>
      <c r="G24" s="5">
        <f t="shared" si="6"/>
        <v>84373.170000000013</v>
      </c>
      <c r="H24" s="8" t="s">
        <v>41</v>
      </c>
    </row>
    <row r="25" spans="1:8">
      <c r="A25" s="6" t="s">
        <v>42</v>
      </c>
      <c r="B25" s="7">
        <v>176500</v>
      </c>
      <c r="C25" s="7">
        <v>61281.86</v>
      </c>
      <c r="D25" s="5">
        <f t="shared" si="5"/>
        <v>237781.86</v>
      </c>
      <c r="E25" s="7">
        <v>72798.05</v>
      </c>
      <c r="F25" s="7">
        <v>72798.05</v>
      </c>
      <c r="G25" s="5">
        <f t="shared" si="6"/>
        <v>164983.81</v>
      </c>
      <c r="H25" s="8" t="s">
        <v>43</v>
      </c>
    </row>
    <row r="26" spans="1:8">
      <c r="A26" s="6" t="s">
        <v>44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45</v>
      </c>
    </row>
    <row r="27" spans="1:8">
      <c r="A27" s="6" t="s">
        <v>46</v>
      </c>
      <c r="B27" s="7">
        <v>594455</v>
      </c>
      <c r="C27" s="7">
        <v>25815</v>
      </c>
      <c r="D27" s="5">
        <f t="shared" si="5"/>
        <v>620270</v>
      </c>
      <c r="E27" s="7">
        <v>439123.91</v>
      </c>
      <c r="F27" s="7">
        <v>439123.91</v>
      </c>
      <c r="G27" s="5">
        <f t="shared" si="6"/>
        <v>181146.09000000003</v>
      </c>
      <c r="H27" s="8" t="s">
        <v>47</v>
      </c>
    </row>
    <row r="28" spans="1:8">
      <c r="A28" s="4" t="s">
        <v>48</v>
      </c>
      <c r="B28" s="5">
        <f>SUM(B29:B37)</f>
        <v>6637737</v>
      </c>
      <c r="C28" s="5">
        <f t="shared" ref="C28:G28" si="7">SUM(C29:C37)</f>
        <v>223267.21</v>
      </c>
      <c r="D28" s="5">
        <f t="shared" si="7"/>
        <v>6861004.21</v>
      </c>
      <c r="E28" s="5">
        <f t="shared" si="7"/>
        <v>4709455.91</v>
      </c>
      <c r="F28" s="5">
        <f t="shared" si="7"/>
        <v>4595288.7100000009</v>
      </c>
      <c r="G28" s="5">
        <f t="shared" si="7"/>
        <v>2151548.3000000003</v>
      </c>
    </row>
    <row r="29" spans="1:8">
      <c r="A29" s="6" t="s">
        <v>49</v>
      </c>
      <c r="B29" s="7">
        <v>689783</v>
      </c>
      <c r="C29" s="7">
        <v>-6252.05</v>
      </c>
      <c r="D29" s="5">
        <f t="shared" ref="D29:D82" si="8">B29+C29</f>
        <v>683530.95</v>
      </c>
      <c r="E29" s="7">
        <v>525122.53</v>
      </c>
      <c r="F29" s="7">
        <v>525122.53</v>
      </c>
      <c r="G29" s="5">
        <f t="shared" ref="G29:G37" si="9">D29-E29</f>
        <v>158408.41999999993</v>
      </c>
      <c r="H29" s="8" t="s">
        <v>50</v>
      </c>
    </row>
    <row r="30" spans="1:8">
      <c r="A30" s="6" t="s">
        <v>51</v>
      </c>
      <c r="B30" s="7">
        <v>835606</v>
      </c>
      <c r="C30" s="7">
        <v>71201.509999999995</v>
      </c>
      <c r="D30" s="5">
        <f t="shared" si="8"/>
        <v>906807.51</v>
      </c>
      <c r="E30" s="7">
        <v>421606.91</v>
      </c>
      <c r="F30" s="7">
        <v>413092.51</v>
      </c>
      <c r="G30" s="5">
        <f t="shared" si="9"/>
        <v>485200.60000000003</v>
      </c>
      <c r="H30" s="8" t="s">
        <v>52</v>
      </c>
    </row>
    <row r="31" spans="1:8">
      <c r="A31" s="6" t="s">
        <v>53</v>
      </c>
      <c r="B31" s="7">
        <v>1143110</v>
      </c>
      <c r="C31" s="7">
        <v>38400.68</v>
      </c>
      <c r="D31" s="5">
        <f t="shared" si="8"/>
        <v>1181510.68</v>
      </c>
      <c r="E31" s="7">
        <v>758780.37</v>
      </c>
      <c r="F31" s="7">
        <v>758780.37</v>
      </c>
      <c r="G31" s="5">
        <f t="shared" si="9"/>
        <v>422730.30999999994</v>
      </c>
      <c r="H31" s="8" t="s">
        <v>54</v>
      </c>
    </row>
    <row r="32" spans="1:8">
      <c r="A32" s="6" t="s">
        <v>55</v>
      </c>
      <c r="B32" s="7">
        <v>365000</v>
      </c>
      <c r="C32" s="7">
        <v>84095.12</v>
      </c>
      <c r="D32" s="5">
        <f t="shared" si="8"/>
        <v>449095.12</v>
      </c>
      <c r="E32" s="7">
        <v>154793.13</v>
      </c>
      <c r="F32" s="7">
        <v>154793.13</v>
      </c>
      <c r="G32" s="5">
        <f t="shared" si="9"/>
        <v>294301.99</v>
      </c>
      <c r="H32" s="8" t="s">
        <v>56</v>
      </c>
    </row>
    <row r="33" spans="1:8">
      <c r="A33" s="6" t="s">
        <v>57</v>
      </c>
      <c r="B33" s="7">
        <v>1486599</v>
      </c>
      <c r="C33" s="7">
        <v>77444.990000000005</v>
      </c>
      <c r="D33" s="5">
        <f t="shared" si="8"/>
        <v>1564043.99</v>
      </c>
      <c r="E33" s="7">
        <v>1271800.8700000001</v>
      </c>
      <c r="F33" s="7">
        <v>1166148.07</v>
      </c>
      <c r="G33" s="5">
        <f t="shared" si="9"/>
        <v>292243.11999999988</v>
      </c>
      <c r="H33" s="8" t="s">
        <v>58</v>
      </c>
    </row>
    <row r="34" spans="1:8">
      <c r="A34" s="6" t="s">
        <v>59</v>
      </c>
      <c r="B34" s="7">
        <v>321200</v>
      </c>
      <c r="C34" s="7">
        <v>0</v>
      </c>
      <c r="D34" s="5">
        <f t="shared" si="8"/>
        <v>321200</v>
      </c>
      <c r="E34" s="7">
        <v>259974.16</v>
      </c>
      <c r="F34" s="7">
        <v>259974.16</v>
      </c>
      <c r="G34" s="5">
        <f t="shared" si="9"/>
        <v>61225.84</v>
      </c>
      <c r="H34" s="8" t="s">
        <v>60</v>
      </c>
    </row>
    <row r="35" spans="1:8">
      <c r="A35" s="6" t="s">
        <v>61</v>
      </c>
      <c r="B35" s="7">
        <v>336300</v>
      </c>
      <c r="C35" s="7">
        <v>-14860.53</v>
      </c>
      <c r="D35" s="5">
        <f t="shared" si="8"/>
        <v>321439.46999999997</v>
      </c>
      <c r="E35" s="7">
        <v>125081.38</v>
      </c>
      <c r="F35" s="7">
        <v>125081.38</v>
      </c>
      <c r="G35" s="5">
        <f t="shared" si="9"/>
        <v>196358.08999999997</v>
      </c>
      <c r="H35" s="8" t="s">
        <v>62</v>
      </c>
    </row>
    <row r="36" spans="1:8">
      <c r="A36" s="6" t="s">
        <v>63</v>
      </c>
      <c r="B36" s="7">
        <v>559200</v>
      </c>
      <c r="C36" s="7">
        <v>-35373.879999999997</v>
      </c>
      <c r="D36" s="5">
        <f t="shared" si="8"/>
        <v>523826.12</v>
      </c>
      <c r="E36" s="7">
        <v>420136.12</v>
      </c>
      <c r="F36" s="7">
        <v>420136.12</v>
      </c>
      <c r="G36" s="5">
        <f t="shared" si="9"/>
        <v>103690</v>
      </c>
      <c r="H36" s="8" t="s">
        <v>64</v>
      </c>
    </row>
    <row r="37" spans="1:8">
      <c r="A37" s="6" t="s">
        <v>65</v>
      </c>
      <c r="B37" s="7">
        <v>900939</v>
      </c>
      <c r="C37" s="7">
        <v>8611.3700000000008</v>
      </c>
      <c r="D37" s="5">
        <f t="shared" si="8"/>
        <v>909550.37</v>
      </c>
      <c r="E37" s="7">
        <v>772160.44</v>
      </c>
      <c r="F37" s="7">
        <v>772160.44</v>
      </c>
      <c r="G37" s="5">
        <f t="shared" si="9"/>
        <v>137389.93000000005</v>
      </c>
      <c r="H37" s="8" t="s">
        <v>66</v>
      </c>
    </row>
    <row r="38" spans="1:8">
      <c r="A38" s="4" t="s">
        <v>67</v>
      </c>
      <c r="B38" s="5">
        <f>SUM(B39:B47)</f>
        <v>207500</v>
      </c>
      <c r="C38" s="5">
        <f t="shared" ref="C38:G38" si="10">SUM(C39:C47)</f>
        <v>96000</v>
      </c>
      <c r="D38" s="5">
        <f t="shared" si="10"/>
        <v>303500</v>
      </c>
      <c r="E38" s="5">
        <f t="shared" si="10"/>
        <v>264782.15999999997</v>
      </c>
      <c r="F38" s="5">
        <f t="shared" si="10"/>
        <v>264782.15999999997</v>
      </c>
      <c r="G38" s="5">
        <f t="shared" si="10"/>
        <v>38717.840000000026</v>
      </c>
    </row>
    <row r="39" spans="1:8">
      <c r="A39" s="6" t="s">
        <v>68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69</v>
      </c>
    </row>
    <row r="40" spans="1:8">
      <c r="A40" s="6" t="s">
        <v>70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71</v>
      </c>
    </row>
    <row r="41" spans="1:8">
      <c r="A41" s="6" t="s">
        <v>72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73</v>
      </c>
    </row>
    <row r="42" spans="1:8">
      <c r="A42" s="6" t="s">
        <v>74</v>
      </c>
      <c r="B42" s="7">
        <v>207500</v>
      </c>
      <c r="C42" s="7">
        <v>96000</v>
      </c>
      <c r="D42" s="5">
        <f t="shared" si="8"/>
        <v>303500</v>
      </c>
      <c r="E42" s="7">
        <v>264782.15999999997</v>
      </c>
      <c r="F42" s="7">
        <v>264782.15999999997</v>
      </c>
      <c r="G42" s="5">
        <f t="shared" si="11"/>
        <v>38717.840000000026</v>
      </c>
      <c r="H42" s="8" t="s">
        <v>75</v>
      </c>
    </row>
    <row r="43" spans="1:8">
      <c r="A43" s="6" t="s">
        <v>76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77</v>
      </c>
    </row>
    <row r="44" spans="1:8">
      <c r="A44" s="6" t="s">
        <v>78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79</v>
      </c>
    </row>
    <row r="45" spans="1:8">
      <c r="A45" s="6" t="s">
        <v>80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81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82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83</v>
      </c>
    </row>
    <row r="48" spans="1:8">
      <c r="A48" s="4" t="s">
        <v>84</v>
      </c>
      <c r="B48" s="5">
        <f>SUM(B49:B57)</f>
        <v>1043900</v>
      </c>
      <c r="C48" s="5">
        <f t="shared" ref="C48:G48" si="12">SUM(C49:C57)</f>
        <v>154886.22</v>
      </c>
      <c r="D48" s="5">
        <f t="shared" si="12"/>
        <v>1198786.22</v>
      </c>
      <c r="E48" s="5">
        <f t="shared" si="12"/>
        <v>480997.99</v>
      </c>
      <c r="F48" s="5">
        <f t="shared" si="12"/>
        <v>416481.99</v>
      </c>
      <c r="G48" s="5">
        <f t="shared" si="12"/>
        <v>717788.23</v>
      </c>
    </row>
    <row r="49" spans="1:8">
      <c r="A49" s="6" t="s">
        <v>85</v>
      </c>
      <c r="B49" s="7">
        <v>361900</v>
      </c>
      <c r="C49" s="7">
        <v>0</v>
      </c>
      <c r="D49" s="5">
        <f t="shared" si="8"/>
        <v>361900</v>
      </c>
      <c r="E49" s="7">
        <v>53513.77</v>
      </c>
      <c r="F49" s="7">
        <v>1997.77</v>
      </c>
      <c r="G49" s="5">
        <f t="shared" ref="G49:G57" si="13">D49-E49</f>
        <v>308386.23</v>
      </c>
      <c r="H49" s="8" t="s">
        <v>86</v>
      </c>
    </row>
    <row r="50" spans="1:8">
      <c r="A50" s="6" t="s">
        <v>87</v>
      </c>
      <c r="B50" s="7">
        <v>300000</v>
      </c>
      <c r="C50" s="7">
        <v>-202975</v>
      </c>
      <c r="D50" s="5">
        <f t="shared" si="8"/>
        <v>97025</v>
      </c>
      <c r="E50" s="7">
        <v>47025</v>
      </c>
      <c r="F50" s="7">
        <v>47025</v>
      </c>
      <c r="G50" s="5">
        <f t="shared" si="13"/>
        <v>50000</v>
      </c>
      <c r="H50" s="8" t="s">
        <v>88</v>
      </c>
    </row>
    <row r="51" spans="1:8">
      <c r="A51" s="6" t="s">
        <v>89</v>
      </c>
      <c r="B51" s="7">
        <v>220000</v>
      </c>
      <c r="C51" s="7">
        <v>250000</v>
      </c>
      <c r="D51" s="5">
        <f t="shared" si="8"/>
        <v>470000</v>
      </c>
      <c r="E51" s="7">
        <v>176598</v>
      </c>
      <c r="F51" s="7">
        <v>176598</v>
      </c>
      <c r="G51" s="5">
        <f t="shared" si="13"/>
        <v>293402</v>
      </c>
      <c r="H51" s="8" t="s">
        <v>90</v>
      </c>
    </row>
    <row r="52" spans="1:8">
      <c r="A52" s="6" t="s">
        <v>91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13"/>
        <v>0</v>
      </c>
      <c r="H52" s="8" t="s">
        <v>92</v>
      </c>
    </row>
    <row r="53" spans="1:8">
      <c r="A53" s="6" t="s">
        <v>93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94</v>
      </c>
    </row>
    <row r="54" spans="1:8">
      <c r="A54" s="6" t="s">
        <v>95</v>
      </c>
      <c r="B54" s="7">
        <v>158000</v>
      </c>
      <c r="C54" s="7">
        <v>107861.22</v>
      </c>
      <c r="D54" s="5">
        <f t="shared" si="8"/>
        <v>265861.21999999997</v>
      </c>
      <c r="E54" s="7">
        <v>203861.22</v>
      </c>
      <c r="F54" s="7">
        <v>190861.22</v>
      </c>
      <c r="G54" s="5">
        <f t="shared" si="13"/>
        <v>61999.999999999971</v>
      </c>
      <c r="H54" s="8" t="s">
        <v>96</v>
      </c>
    </row>
    <row r="55" spans="1:8">
      <c r="A55" s="6" t="s">
        <v>97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98</v>
      </c>
    </row>
    <row r="56" spans="1:8">
      <c r="A56" s="6" t="s">
        <v>99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100</v>
      </c>
    </row>
    <row r="57" spans="1:8">
      <c r="A57" s="6" t="s">
        <v>101</v>
      </c>
      <c r="B57" s="7">
        <v>4000</v>
      </c>
      <c r="C57" s="7">
        <v>0</v>
      </c>
      <c r="D57" s="5">
        <f t="shared" si="8"/>
        <v>4000</v>
      </c>
      <c r="E57" s="7">
        <v>0</v>
      </c>
      <c r="F57" s="7">
        <v>0</v>
      </c>
      <c r="G57" s="5">
        <f t="shared" si="13"/>
        <v>4000</v>
      </c>
      <c r="H57" s="8" t="s">
        <v>102</v>
      </c>
    </row>
    <row r="58" spans="1:8">
      <c r="A58" s="4" t="s">
        <v>103</v>
      </c>
      <c r="B58" s="5">
        <f>SUM(B59:B61)</f>
        <v>0</v>
      </c>
      <c r="C58" s="5">
        <f t="shared" ref="C58:G58" si="14">SUM(C59:C61)</f>
        <v>2992119.54</v>
      </c>
      <c r="D58" s="5">
        <f t="shared" si="14"/>
        <v>2992119.54</v>
      </c>
      <c r="E58" s="5">
        <f t="shared" si="14"/>
        <v>0</v>
      </c>
      <c r="F58" s="5">
        <f t="shared" si="14"/>
        <v>0</v>
      </c>
      <c r="G58" s="5">
        <f t="shared" si="14"/>
        <v>2992119.54</v>
      </c>
    </row>
    <row r="59" spans="1:8">
      <c r="A59" s="6" t="s">
        <v>104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 t="s">
        <v>105</v>
      </c>
    </row>
    <row r="60" spans="1:8">
      <c r="A60" s="6" t="s">
        <v>106</v>
      </c>
      <c r="B60" s="7">
        <v>0</v>
      </c>
      <c r="C60" s="7">
        <v>2992119.54</v>
      </c>
      <c r="D60" s="5">
        <f t="shared" si="8"/>
        <v>2992119.54</v>
      </c>
      <c r="E60" s="7">
        <v>0</v>
      </c>
      <c r="F60" s="7">
        <v>0</v>
      </c>
      <c r="G60" s="5">
        <f t="shared" si="15"/>
        <v>2992119.54</v>
      </c>
      <c r="H60" s="8" t="s">
        <v>107</v>
      </c>
    </row>
    <row r="61" spans="1:8">
      <c r="A61" s="6" t="s">
        <v>108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109</v>
      </c>
    </row>
    <row r="62" spans="1:8">
      <c r="A62" s="4" t="s">
        <v>110</v>
      </c>
      <c r="B62" s="5">
        <f>SUM(B63:B67,B69:B70)</f>
        <v>0</v>
      </c>
      <c r="C62" s="5">
        <f t="shared" ref="C62:G62" si="16">SUM(C63:C67,C69:C70)</f>
        <v>0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</row>
    <row r="63" spans="1:8">
      <c r="A63" s="6" t="s">
        <v>111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112</v>
      </c>
    </row>
    <row r="64" spans="1:8">
      <c r="A64" s="6" t="s">
        <v>113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114</v>
      </c>
    </row>
    <row r="65" spans="1:8">
      <c r="A65" s="6" t="s">
        <v>115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116</v>
      </c>
    </row>
    <row r="66" spans="1:8">
      <c r="A66" s="6" t="s">
        <v>117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118</v>
      </c>
    </row>
    <row r="67" spans="1:8">
      <c r="A67" s="6" t="s">
        <v>119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 t="s">
        <v>120</v>
      </c>
    </row>
    <row r="68" spans="1:8">
      <c r="A68" s="6" t="s">
        <v>121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122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123</v>
      </c>
    </row>
    <row r="70" spans="1:8">
      <c r="A70" s="6" t="s">
        <v>124</v>
      </c>
      <c r="B70" s="5">
        <v>0</v>
      </c>
      <c r="C70" s="5">
        <v>0</v>
      </c>
      <c r="D70" s="5">
        <f t="shared" si="8"/>
        <v>0</v>
      </c>
      <c r="E70" s="5">
        <v>0</v>
      </c>
      <c r="F70" s="5">
        <v>0</v>
      </c>
      <c r="G70" s="5">
        <f t="shared" si="17"/>
        <v>0</v>
      </c>
      <c r="H70" s="8" t="s">
        <v>125</v>
      </c>
    </row>
    <row r="71" spans="1:8">
      <c r="A71" s="4" t="s">
        <v>126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127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 t="s">
        <v>128</v>
      </c>
    </row>
    <row r="73" spans="1:8">
      <c r="A73" s="6" t="s">
        <v>129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130</v>
      </c>
    </row>
    <row r="74" spans="1:8">
      <c r="A74" s="6" t="s">
        <v>131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132</v>
      </c>
    </row>
    <row r="75" spans="1:8">
      <c r="A75" s="4" t="s">
        <v>133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134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 t="s">
        <v>135</v>
      </c>
    </row>
    <row r="77" spans="1:8">
      <c r="A77" s="6" t="s">
        <v>136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 t="s">
        <v>137</v>
      </c>
    </row>
    <row r="78" spans="1:8">
      <c r="A78" s="6" t="s">
        <v>138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139</v>
      </c>
    </row>
    <row r="79" spans="1:8">
      <c r="A79" s="6" t="s">
        <v>140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 t="s">
        <v>141</v>
      </c>
    </row>
    <row r="80" spans="1:8">
      <c r="A80" s="6" t="s">
        <v>142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143</v>
      </c>
    </row>
    <row r="81" spans="1:8">
      <c r="A81" s="6" t="s">
        <v>144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145</v>
      </c>
    </row>
    <row r="82" spans="1:8">
      <c r="A82" s="6" t="s">
        <v>146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147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148</v>
      </c>
      <c r="B84" s="3">
        <f>B85+B93+B103+B113+B123+B133+B137+B146+B150</f>
        <v>0</v>
      </c>
      <c r="C84" s="3">
        <f t="shared" ref="C84:G84" si="22">C85+C93+C103+C113+C123+C133+C137+C146+C150</f>
        <v>28891664.480000004</v>
      </c>
      <c r="D84" s="3">
        <f t="shared" si="22"/>
        <v>28891664.480000004</v>
      </c>
      <c r="E84" s="3">
        <f t="shared" si="22"/>
        <v>26582095.599999998</v>
      </c>
      <c r="F84" s="3">
        <f t="shared" si="22"/>
        <v>26579307</v>
      </c>
      <c r="G84" s="3">
        <f t="shared" si="22"/>
        <v>2309568.8800000008</v>
      </c>
    </row>
    <row r="85" spans="1:8">
      <c r="A85" s="4" t="s">
        <v>14</v>
      </c>
      <c r="B85" s="5">
        <f>SUM(B86:B92)</f>
        <v>0</v>
      </c>
      <c r="C85" s="5">
        <f t="shared" ref="C85:G85" si="23">SUM(C86:C92)</f>
        <v>26028246.000000004</v>
      </c>
      <c r="D85" s="5">
        <f t="shared" si="23"/>
        <v>26028246.000000004</v>
      </c>
      <c r="E85" s="5">
        <f t="shared" si="23"/>
        <v>24031916.27</v>
      </c>
      <c r="F85" s="5">
        <f t="shared" si="23"/>
        <v>24031916.27</v>
      </c>
      <c r="G85" s="5">
        <f t="shared" si="23"/>
        <v>1996329.7300000009</v>
      </c>
    </row>
    <row r="86" spans="1:8">
      <c r="A86" s="6" t="s">
        <v>15</v>
      </c>
      <c r="B86" s="7">
        <v>0</v>
      </c>
      <c r="C86" s="7">
        <v>14750106.810000001</v>
      </c>
      <c r="D86" s="5">
        <f t="shared" ref="D86:D92" si="24">B86+C86</f>
        <v>14750106.810000001</v>
      </c>
      <c r="E86" s="7">
        <v>14067967.16</v>
      </c>
      <c r="F86" s="7">
        <v>14067967.16</v>
      </c>
      <c r="G86" s="5">
        <f t="shared" ref="G86:G92" si="25">D86-E86</f>
        <v>682139.65000000037</v>
      </c>
      <c r="H86" s="8" t="s">
        <v>149</v>
      </c>
    </row>
    <row r="87" spans="1:8">
      <c r="A87" s="6" t="s">
        <v>17</v>
      </c>
      <c r="B87" s="5">
        <v>0</v>
      </c>
      <c r="C87" s="5">
        <v>0</v>
      </c>
      <c r="D87" s="5">
        <f t="shared" si="24"/>
        <v>0</v>
      </c>
      <c r="E87" s="5">
        <v>0</v>
      </c>
      <c r="F87" s="5">
        <v>0</v>
      </c>
      <c r="G87" s="5">
        <f t="shared" si="25"/>
        <v>0</v>
      </c>
      <c r="H87" s="8" t="s">
        <v>150</v>
      </c>
    </row>
    <row r="88" spans="1:8">
      <c r="A88" s="6" t="s">
        <v>19</v>
      </c>
      <c r="B88" s="7">
        <v>0</v>
      </c>
      <c r="C88" s="7">
        <v>4541398</v>
      </c>
      <c r="D88" s="5">
        <f t="shared" si="24"/>
        <v>4541398</v>
      </c>
      <c r="E88" s="7">
        <v>4355214.7699999996</v>
      </c>
      <c r="F88" s="7">
        <v>4355214.7699999996</v>
      </c>
      <c r="G88" s="5">
        <f t="shared" si="25"/>
        <v>186183.23000000045</v>
      </c>
      <c r="H88" s="8" t="s">
        <v>151</v>
      </c>
    </row>
    <row r="89" spans="1:8">
      <c r="A89" s="6" t="s">
        <v>21</v>
      </c>
      <c r="B89" s="7">
        <v>0</v>
      </c>
      <c r="C89" s="7">
        <v>3518676</v>
      </c>
      <c r="D89" s="5">
        <f t="shared" si="24"/>
        <v>3518676</v>
      </c>
      <c r="E89" s="7">
        <v>3278174.52</v>
      </c>
      <c r="F89" s="7">
        <v>3278174.52</v>
      </c>
      <c r="G89" s="5">
        <f t="shared" si="25"/>
        <v>240501.47999999998</v>
      </c>
      <c r="H89" s="8" t="s">
        <v>152</v>
      </c>
    </row>
    <row r="90" spans="1:8">
      <c r="A90" s="6" t="s">
        <v>23</v>
      </c>
      <c r="B90" s="7">
        <v>0</v>
      </c>
      <c r="C90" s="7">
        <v>1364412.19</v>
      </c>
      <c r="D90" s="5">
        <f t="shared" si="24"/>
        <v>1364412.19</v>
      </c>
      <c r="E90" s="7">
        <v>1359049.22</v>
      </c>
      <c r="F90" s="7">
        <v>1359049.22</v>
      </c>
      <c r="G90" s="5">
        <f t="shared" si="25"/>
        <v>5362.9699999999721</v>
      </c>
      <c r="H90" s="8" t="s">
        <v>153</v>
      </c>
    </row>
    <row r="91" spans="1:8">
      <c r="A91" s="6" t="s">
        <v>25</v>
      </c>
      <c r="B91" s="5">
        <v>0</v>
      </c>
      <c r="C91" s="5">
        <v>0</v>
      </c>
      <c r="D91" s="5">
        <f t="shared" si="24"/>
        <v>0</v>
      </c>
      <c r="E91" s="5">
        <v>0</v>
      </c>
      <c r="F91" s="5">
        <v>0</v>
      </c>
      <c r="G91" s="5">
        <f t="shared" si="25"/>
        <v>0</v>
      </c>
      <c r="H91" s="8" t="s">
        <v>154</v>
      </c>
    </row>
    <row r="92" spans="1:8">
      <c r="A92" s="6" t="s">
        <v>27</v>
      </c>
      <c r="B92" s="7">
        <v>0</v>
      </c>
      <c r="C92" s="7">
        <v>1853653</v>
      </c>
      <c r="D92" s="5">
        <f t="shared" si="24"/>
        <v>1853653</v>
      </c>
      <c r="E92" s="7">
        <v>971510.6</v>
      </c>
      <c r="F92" s="7">
        <v>971510.6</v>
      </c>
      <c r="G92" s="5">
        <f t="shared" si="25"/>
        <v>882142.4</v>
      </c>
      <c r="H92" s="8" t="s">
        <v>155</v>
      </c>
    </row>
    <row r="93" spans="1:8">
      <c r="A93" s="4" t="s">
        <v>29</v>
      </c>
      <c r="B93" s="5">
        <f>SUM(B94:B102)</f>
        <v>0</v>
      </c>
      <c r="C93" s="5">
        <f t="shared" ref="C93:G93" si="26">SUM(C94:C102)</f>
        <v>502229</v>
      </c>
      <c r="D93" s="5">
        <f t="shared" si="26"/>
        <v>502229</v>
      </c>
      <c r="E93" s="5">
        <f t="shared" si="26"/>
        <v>315391.18</v>
      </c>
      <c r="F93" s="5">
        <f t="shared" si="26"/>
        <v>312993.31</v>
      </c>
      <c r="G93" s="5">
        <f t="shared" si="26"/>
        <v>186837.82</v>
      </c>
    </row>
    <row r="94" spans="1:8">
      <c r="A94" s="6" t="s">
        <v>30</v>
      </c>
      <c r="B94" s="7">
        <v>0</v>
      </c>
      <c r="C94" s="7">
        <v>153979</v>
      </c>
      <c r="D94" s="5">
        <f t="shared" ref="D94:D102" si="27">B94+C94</f>
        <v>153979</v>
      </c>
      <c r="E94" s="7">
        <v>140424.48000000001</v>
      </c>
      <c r="F94" s="7">
        <v>138026.60999999999</v>
      </c>
      <c r="G94" s="5">
        <f t="shared" ref="G94:G102" si="28">D94-E94</f>
        <v>13554.51999999999</v>
      </c>
      <c r="H94" s="8" t="s">
        <v>156</v>
      </c>
    </row>
    <row r="95" spans="1:8">
      <c r="A95" s="6" t="s">
        <v>32</v>
      </c>
      <c r="B95" s="5">
        <v>0</v>
      </c>
      <c r="C95" s="5">
        <v>0</v>
      </c>
      <c r="D95" s="5">
        <f t="shared" si="27"/>
        <v>0</v>
      </c>
      <c r="E95" s="5">
        <v>0</v>
      </c>
      <c r="F95" s="5">
        <v>0</v>
      </c>
      <c r="G95" s="5">
        <f t="shared" si="28"/>
        <v>0</v>
      </c>
      <c r="H95" s="8" t="s">
        <v>157</v>
      </c>
    </row>
    <row r="96" spans="1:8">
      <c r="A96" s="6" t="s">
        <v>34</v>
      </c>
      <c r="B96" s="5">
        <v>0</v>
      </c>
      <c r="C96" s="5">
        <v>0</v>
      </c>
      <c r="D96" s="5">
        <f t="shared" si="27"/>
        <v>0</v>
      </c>
      <c r="E96" s="5">
        <v>0</v>
      </c>
      <c r="F96" s="5">
        <v>0</v>
      </c>
      <c r="G96" s="5">
        <f t="shared" si="28"/>
        <v>0</v>
      </c>
      <c r="H96" s="8" t="s">
        <v>158</v>
      </c>
    </row>
    <row r="97" spans="1:8">
      <c r="A97" s="6" t="s">
        <v>36</v>
      </c>
      <c r="B97" s="5">
        <v>0</v>
      </c>
      <c r="C97" s="5">
        <v>0</v>
      </c>
      <c r="D97" s="5">
        <f t="shared" si="27"/>
        <v>0</v>
      </c>
      <c r="E97" s="5">
        <v>0</v>
      </c>
      <c r="F97" s="5">
        <v>0</v>
      </c>
      <c r="G97" s="5">
        <f t="shared" si="28"/>
        <v>0</v>
      </c>
      <c r="H97" s="8" t="s">
        <v>159</v>
      </c>
    </row>
    <row r="98" spans="1:8">
      <c r="A98" s="13" t="s">
        <v>38</v>
      </c>
      <c r="B98" s="7">
        <v>0</v>
      </c>
      <c r="C98" s="7">
        <v>5000</v>
      </c>
      <c r="D98" s="5">
        <f t="shared" si="27"/>
        <v>5000</v>
      </c>
      <c r="E98" s="7">
        <v>0</v>
      </c>
      <c r="F98" s="7">
        <v>0</v>
      </c>
      <c r="G98" s="5">
        <f t="shared" si="28"/>
        <v>5000</v>
      </c>
      <c r="H98" s="8" t="s">
        <v>160</v>
      </c>
    </row>
    <row r="99" spans="1:8">
      <c r="A99" s="6" t="s">
        <v>40</v>
      </c>
      <c r="B99" s="7">
        <v>0</v>
      </c>
      <c r="C99" s="7">
        <v>260000</v>
      </c>
      <c r="D99" s="5">
        <f t="shared" si="27"/>
        <v>260000</v>
      </c>
      <c r="E99" s="7">
        <v>123726.53</v>
      </c>
      <c r="F99" s="7">
        <v>123726.53</v>
      </c>
      <c r="G99" s="5">
        <f t="shared" si="28"/>
        <v>136273.47</v>
      </c>
      <c r="H99" s="8" t="s">
        <v>161</v>
      </c>
    </row>
    <row r="100" spans="1:8">
      <c r="A100" s="6" t="s">
        <v>42</v>
      </c>
      <c r="B100" s="7">
        <v>0</v>
      </c>
      <c r="C100" s="7">
        <v>30000</v>
      </c>
      <c r="D100" s="5">
        <f t="shared" si="27"/>
        <v>30000</v>
      </c>
      <c r="E100" s="7">
        <v>0</v>
      </c>
      <c r="F100" s="7">
        <v>0</v>
      </c>
      <c r="G100" s="5">
        <f t="shared" si="28"/>
        <v>30000</v>
      </c>
      <c r="H100" s="8" t="s">
        <v>162</v>
      </c>
    </row>
    <row r="101" spans="1:8">
      <c r="A101" s="6" t="s">
        <v>44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 t="s">
        <v>163</v>
      </c>
    </row>
    <row r="102" spans="1:8">
      <c r="A102" s="6" t="s">
        <v>46</v>
      </c>
      <c r="B102" s="7">
        <v>0</v>
      </c>
      <c r="C102" s="7">
        <v>53250</v>
      </c>
      <c r="D102" s="5">
        <f t="shared" si="27"/>
        <v>53250</v>
      </c>
      <c r="E102" s="7">
        <v>51240.17</v>
      </c>
      <c r="F102" s="7">
        <v>51240.17</v>
      </c>
      <c r="G102" s="5">
        <f t="shared" si="28"/>
        <v>2009.8300000000017</v>
      </c>
      <c r="H102" s="8" t="s">
        <v>164</v>
      </c>
    </row>
    <row r="103" spans="1:8">
      <c r="A103" s="4" t="s">
        <v>48</v>
      </c>
      <c r="B103" s="5">
        <f>SUM(B104:B112)</f>
        <v>0</v>
      </c>
      <c r="C103" s="5">
        <f t="shared" ref="C103:G103" si="29">SUM(C104:C112)</f>
        <v>2072085</v>
      </c>
      <c r="D103" s="5">
        <f t="shared" si="29"/>
        <v>2072085</v>
      </c>
      <c r="E103" s="5">
        <f t="shared" si="29"/>
        <v>1945683.6699999997</v>
      </c>
      <c r="F103" s="5">
        <f t="shared" si="29"/>
        <v>1945292.9399999997</v>
      </c>
      <c r="G103" s="5">
        <f t="shared" si="29"/>
        <v>126401.33000000003</v>
      </c>
    </row>
    <row r="104" spans="1:8">
      <c r="A104" s="6" t="s">
        <v>49</v>
      </c>
      <c r="B104" s="7">
        <v>0</v>
      </c>
      <c r="C104" s="7">
        <v>651583</v>
      </c>
      <c r="D104" s="5">
        <f t="shared" ref="D104:D112" si="30">B104+C104</f>
        <v>651583</v>
      </c>
      <c r="E104" s="7">
        <v>594786.23</v>
      </c>
      <c r="F104" s="7">
        <v>594786.23</v>
      </c>
      <c r="G104" s="5">
        <f t="shared" ref="G104:G112" si="31">D104-E104</f>
        <v>56796.770000000019</v>
      </c>
      <c r="H104" s="8" t="s">
        <v>165</v>
      </c>
    </row>
    <row r="105" spans="1:8">
      <c r="A105" s="6" t="s">
        <v>51</v>
      </c>
      <c r="B105" s="5">
        <v>0</v>
      </c>
      <c r="C105" s="5">
        <v>0</v>
      </c>
      <c r="D105" s="5">
        <f t="shared" si="30"/>
        <v>0</v>
      </c>
      <c r="E105" s="5">
        <v>0</v>
      </c>
      <c r="F105" s="5">
        <v>0</v>
      </c>
      <c r="G105" s="5">
        <f t="shared" si="31"/>
        <v>0</v>
      </c>
      <c r="H105" s="8" t="s">
        <v>166</v>
      </c>
    </row>
    <row r="106" spans="1:8">
      <c r="A106" s="6" t="s">
        <v>53</v>
      </c>
      <c r="B106" s="7">
        <v>0</v>
      </c>
      <c r="C106" s="7">
        <v>446110</v>
      </c>
      <c r="D106" s="5">
        <f t="shared" si="30"/>
        <v>446110</v>
      </c>
      <c r="E106" s="7">
        <v>432300.53</v>
      </c>
      <c r="F106" s="7">
        <v>432300.53</v>
      </c>
      <c r="G106" s="5">
        <f t="shared" si="31"/>
        <v>13809.469999999972</v>
      </c>
      <c r="H106" s="8" t="s">
        <v>167</v>
      </c>
    </row>
    <row r="107" spans="1:8">
      <c r="A107" s="6" t="s">
        <v>55</v>
      </c>
      <c r="B107" s="7">
        <v>0</v>
      </c>
      <c r="C107" s="7">
        <v>30000</v>
      </c>
      <c r="D107" s="5">
        <f t="shared" si="30"/>
        <v>30000</v>
      </c>
      <c r="E107" s="7">
        <v>28951.66</v>
      </c>
      <c r="F107" s="7">
        <v>28951.66</v>
      </c>
      <c r="G107" s="5">
        <f t="shared" si="31"/>
        <v>1048.3400000000001</v>
      </c>
      <c r="H107" s="8" t="s">
        <v>168</v>
      </c>
    </row>
    <row r="108" spans="1:8">
      <c r="A108" s="6" t="s">
        <v>57</v>
      </c>
      <c r="B108" s="7">
        <v>0</v>
      </c>
      <c r="C108" s="7">
        <v>182199</v>
      </c>
      <c r="D108" s="5">
        <f t="shared" si="30"/>
        <v>182199</v>
      </c>
      <c r="E108" s="7">
        <v>180864.13</v>
      </c>
      <c r="F108" s="7">
        <v>180473.4</v>
      </c>
      <c r="G108" s="5">
        <f t="shared" si="31"/>
        <v>1334.8699999999953</v>
      </c>
      <c r="H108" s="8" t="s">
        <v>169</v>
      </c>
    </row>
    <row r="109" spans="1:8">
      <c r="A109" s="6" t="s">
        <v>59</v>
      </c>
      <c r="B109" s="5">
        <v>0</v>
      </c>
      <c r="C109" s="5">
        <v>0</v>
      </c>
      <c r="D109" s="5">
        <f t="shared" si="30"/>
        <v>0</v>
      </c>
      <c r="E109" s="5">
        <v>0</v>
      </c>
      <c r="F109" s="5">
        <v>0</v>
      </c>
      <c r="G109" s="5">
        <f t="shared" si="31"/>
        <v>0</v>
      </c>
      <c r="H109" s="8" t="s">
        <v>170</v>
      </c>
    </row>
    <row r="110" spans="1:8">
      <c r="A110" s="6" t="s">
        <v>61</v>
      </c>
      <c r="B110" s="7">
        <v>0</v>
      </c>
      <c r="C110" s="7">
        <v>26250.560000000001</v>
      </c>
      <c r="D110" s="5">
        <f t="shared" si="30"/>
        <v>26250.560000000001</v>
      </c>
      <c r="E110" s="7">
        <v>19200.48</v>
      </c>
      <c r="F110" s="7">
        <v>19200.48</v>
      </c>
      <c r="G110" s="5">
        <f t="shared" si="31"/>
        <v>7050.0800000000017</v>
      </c>
      <c r="H110" s="8" t="s">
        <v>171</v>
      </c>
    </row>
    <row r="111" spans="1:8">
      <c r="A111" s="6" t="s">
        <v>63</v>
      </c>
      <c r="B111" s="7">
        <v>0</v>
      </c>
      <c r="C111" s="7">
        <v>67359.44</v>
      </c>
      <c r="D111" s="5">
        <f t="shared" si="30"/>
        <v>67359.44</v>
      </c>
      <c r="E111" s="7">
        <v>67359.44</v>
      </c>
      <c r="F111" s="7">
        <v>67359.44</v>
      </c>
      <c r="G111" s="5">
        <f t="shared" si="31"/>
        <v>0</v>
      </c>
      <c r="H111" s="8" t="s">
        <v>172</v>
      </c>
    </row>
    <row r="112" spans="1:8">
      <c r="A112" s="6" t="s">
        <v>65</v>
      </c>
      <c r="B112" s="7">
        <v>0</v>
      </c>
      <c r="C112" s="7">
        <v>668583</v>
      </c>
      <c r="D112" s="5">
        <f t="shared" si="30"/>
        <v>668583</v>
      </c>
      <c r="E112" s="7">
        <v>622221.19999999995</v>
      </c>
      <c r="F112" s="7">
        <v>622221.19999999995</v>
      </c>
      <c r="G112" s="5">
        <f t="shared" si="31"/>
        <v>46361.800000000047</v>
      </c>
      <c r="H112" s="8" t="s">
        <v>173</v>
      </c>
    </row>
    <row r="113" spans="1:8">
      <c r="A113" s="4" t="s">
        <v>67</v>
      </c>
      <c r="B113" s="5">
        <f>SUM(B114:B122)</f>
        <v>0</v>
      </c>
      <c r="C113" s="5">
        <f t="shared" ref="C113:G113" si="32">SUM(C114:C122)</f>
        <v>0</v>
      </c>
      <c r="D113" s="5">
        <f t="shared" si="32"/>
        <v>0</v>
      </c>
      <c r="E113" s="5">
        <f t="shared" si="32"/>
        <v>0</v>
      </c>
      <c r="F113" s="5">
        <f t="shared" si="32"/>
        <v>0</v>
      </c>
      <c r="G113" s="5">
        <f t="shared" si="32"/>
        <v>0</v>
      </c>
    </row>
    <row r="114" spans="1:8">
      <c r="A114" s="6" t="s">
        <v>68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 t="s">
        <v>174</v>
      </c>
    </row>
    <row r="115" spans="1:8">
      <c r="A115" s="6" t="s">
        <v>70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 t="s">
        <v>175</v>
      </c>
    </row>
    <row r="116" spans="1:8">
      <c r="A116" s="6" t="s">
        <v>72</v>
      </c>
      <c r="B116" s="5">
        <v>0</v>
      </c>
      <c r="C116" s="5">
        <v>0</v>
      </c>
      <c r="D116" s="5">
        <f t="shared" si="33"/>
        <v>0</v>
      </c>
      <c r="E116" s="5">
        <v>0</v>
      </c>
      <c r="F116" s="5">
        <v>0</v>
      </c>
      <c r="G116" s="5">
        <f t="shared" si="34"/>
        <v>0</v>
      </c>
      <c r="H116" s="8" t="s">
        <v>176</v>
      </c>
    </row>
    <row r="117" spans="1:8">
      <c r="A117" s="6" t="s">
        <v>74</v>
      </c>
      <c r="B117" s="5">
        <v>0</v>
      </c>
      <c r="C117" s="5">
        <v>0</v>
      </c>
      <c r="D117" s="5">
        <f t="shared" si="33"/>
        <v>0</v>
      </c>
      <c r="E117" s="5">
        <v>0</v>
      </c>
      <c r="F117" s="5">
        <v>0</v>
      </c>
      <c r="G117" s="5">
        <f t="shared" si="34"/>
        <v>0</v>
      </c>
      <c r="H117" s="8" t="s">
        <v>177</v>
      </c>
    </row>
    <row r="118" spans="1:8">
      <c r="A118" s="6" t="s">
        <v>76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178</v>
      </c>
    </row>
    <row r="119" spans="1:8">
      <c r="A119" s="6" t="s">
        <v>78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179</v>
      </c>
    </row>
    <row r="120" spans="1:8">
      <c r="A120" s="6" t="s">
        <v>80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81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82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180</v>
      </c>
    </row>
    <row r="123" spans="1:8">
      <c r="A123" s="4" t="s">
        <v>84</v>
      </c>
      <c r="B123" s="5">
        <f>SUM(B124:B132)</f>
        <v>0</v>
      </c>
      <c r="C123" s="5">
        <f t="shared" ref="C123:G123" si="35">SUM(C124:C132)</f>
        <v>289104.48</v>
      </c>
      <c r="D123" s="5">
        <f t="shared" si="35"/>
        <v>289104.48</v>
      </c>
      <c r="E123" s="5">
        <f t="shared" si="35"/>
        <v>289104.48</v>
      </c>
      <c r="F123" s="5">
        <f t="shared" si="35"/>
        <v>289104.48</v>
      </c>
      <c r="G123" s="5">
        <f t="shared" si="35"/>
        <v>0</v>
      </c>
    </row>
    <row r="124" spans="1:8">
      <c r="A124" s="6" t="s">
        <v>85</v>
      </c>
      <c r="B124" s="5">
        <v>0</v>
      </c>
      <c r="C124" s="5">
        <v>0</v>
      </c>
      <c r="D124" s="5">
        <f t="shared" ref="D124:D132" si="36">B124+C124</f>
        <v>0</v>
      </c>
      <c r="E124" s="5">
        <v>0</v>
      </c>
      <c r="F124" s="5">
        <v>0</v>
      </c>
      <c r="G124" s="5">
        <f t="shared" ref="G124:G132" si="37">D124-E124</f>
        <v>0</v>
      </c>
      <c r="H124" s="8" t="s">
        <v>181</v>
      </c>
    </row>
    <row r="125" spans="1:8">
      <c r="A125" s="6" t="s">
        <v>87</v>
      </c>
      <c r="B125" s="5">
        <v>0</v>
      </c>
      <c r="C125" s="5">
        <v>0</v>
      </c>
      <c r="D125" s="5">
        <f t="shared" si="36"/>
        <v>0</v>
      </c>
      <c r="E125" s="5">
        <v>0</v>
      </c>
      <c r="F125" s="5">
        <v>0</v>
      </c>
      <c r="G125" s="5">
        <f t="shared" si="37"/>
        <v>0</v>
      </c>
      <c r="H125" s="8" t="s">
        <v>182</v>
      </c>
    </row>
    <row r="126" spans="1:8">
      <c r="A126" s="6" t="s">
        <v>89</v>
      </c>
      <c r="B126" s="7">
        <v>0</v>
      </c>
      <c r="C126" s="7">
        <v>289104.48</v>
      </c>
      <c r="D126" s="5">
        <f t="shared" si="36"/>
        <v>289104.48</v>
      </c>
      <c r="E126" s="7">
        <v>289104.48</v>
      </c>
      <c r="F126" s="7">
        <v>289104.48</v>
      </c>
      <c r="G126" s="5">
        <f t="shared" si="37"/>
        <v>0</v>
      </c>
      <c r="H126" s="8" t="s">
        <v>183</v>
      </c>
    </row>
    <row r="127" spans="1:8">
      <c r="A127" s="6" t="s">
        <v>91</v>
      </c>
      <c r="B127" s="5">
        <v>0</v>
      </c>
      <c r="C127" s="5">
        <v>0</v>
      </c>
      <c r="D127" s="5">
        <f t="shared" si="36"/>
        <v>0</v>
      </c>
      <c r="E127" s="5">
        <v>0</v>
      </c>
      <c r="F127" s="5">
        <v>0</v>
      </c>
      <c r="G127" s="5">
        <f t="shared" si="37"/>
        <v>0</v>
      </c>
      <c r="H127" s="8" t="s">
        <v>184</v>
      </c>
    </row>
    <row r="128" spans="1:8">
      <c r="A128" s="6" t="s">
        <v>93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 t="s">
        <v>185</v>
      </c>
    </row>
    <row r="129" spans="1:8">
      <c r="A129" s="6" t="s">
        <v>95</v>
      </c>
      <c r="B129" s="7">
        <v>0</v>
      </c>
      <c r="C129" s="7">
        <v>0</v>
      </c>
      <c r="D129" s="5">
        <f t="shared" si="36"/>
        <v>0</v>
      </c>
      <c r="E129" s="7">
        <v>0</v>
      </c>
      <c r="F129" s="7">
        <v>0</v>
      </c>
      <c r="G129" s="5">
        <f t="shared" si="37"/>
        <v>0</v>
      </c>
      <c r="H129" s="8" t="s">
        <v>186</v>
      </c>
    </row>
    <row r="130" spans="1:8">
      <c r="A130" s="6" t="s">
        <v>97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187</v>
      </c>
    </row>
    <row r="131" spans="1:8">
      <c r="A131" s="6" t="s">
        <v>99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 t="s">
        <v>188</v>
      </c>
    </row>
    <row r="132" spans="1:8">
      <c r="A132" s="6" t="s">
        <v>101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 t="s">
        <v>189</v>
      </c>
    </row>
    <row r="133" spans="1:8">
      <c r="A133" s="4" t="s">
        <v>103</v>
      </c>
      <c r="B133" s="5">
        <f>SUM(B134:B136)</f>
        <v>0</v>
      </c>
      <c r="C133" s="5">
        <f t="shared" ref="C133:G133" si="38">SUM(C134:C136)</f>
        <v>0</v>
      </c>
      <c r="D133" s="5">
        <f t="shared" si="38"/>
        <v>0</v>
      </c>
      <c r="E133" s="5">
        <f t="shared" si="38"/>
        <v>0</v>
      </c>
      <c r="F133" s="5">
        <f t="shared" si="38"/>
        <v>0</v>
      </c>
      <c r="G133" s="5">
        <f t="shared" si="38"/>
        <v>0</v>
      </c>
    </row>
    <row r="134" spans="1:8">
      <c r="A134" s="6" t="s">
        <v>104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 t="s">
        <v>190</v>
      </c>
    </row>
    <row r="135" spans="1:8">
      <c r="A135" s="6" t="s">
        <v>106</v>
      </c>
      <c r="B135" s="5">
        <v>0</v>
      </c>
      <c r="C135" s="5">
        <v>0</v>
      </c>
      <c r="D135" s="5">
        <f t="shared" si="39"/>
        <v>0</v>
      </c>
      <c r="E135" s="5">
        <v>0</v>
      </c>
      <c r="F135" s="5">
        <v>0</v>
      </c>
      <c r="G135" s="5">
        <f t="shared" si="40"/>
        <v>0</v>
      </c>
      <c r="H135" s="8" t="s">
        <v>191</v>
      </c>
    </row>
    <row r="136" spans="1:8">
      <c r="A136" s="6" t="s">
        <v>108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192</v>
      </c>
    </row>
    <row r="137" spans="1:8">
      <c r="A137" s="4" t="s">
        <v>110</v>
      </c>
      <c r="B137" s="5">
        <f>SUM(B138:B142,B144:B145)</f>
        <v>0</v>
      </c>
      <c r="C137" s="5">
        <f t="shared" ref="C137:G137" si="41">SUM(C138:C142,C144:C145)</f>
        <v>0</v>
      </c>
      <c r="D137" s="5">
        <f t="shared" si="41"/>
        <v>0</v>
      </c>
      <c r="E137" s="5">
        <f t="shared" si="41"/>
        <v>0</v>
      </c>
      <c r="F137" s="5">
        <f t="shared" si="41"/>
        <v>0</v>
      </c>
      <c r="G137" s="5">
        <f t="shared" si="41"/>
        <v>0</v>
      </c>
    </row>
    <row r="138" spans="1:8">
      <c r="A138" s="6" t="s">
        <v>111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193</v>
      </c>
    </row>
    <row r="139" spans="1:8">
      <c r="A139" s="6" t="s">
        <v>113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194</v>
      </c>
    </row>
    <row r="140" spans="1:8">
      <c r="A140" s="6" t="s">
        <v>115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195</v>
      </c>
    </row>
    <row r="141" spans="1:8">
      <c r="A141" s="6" t="s">
        <v>117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196</v>
      </c>
    </row>
    <row r="142" spans="1:8">
      <c r="A142" s="6" t="s">
        <v>119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197</v>
      </c>
    </row>
    <row r="143" spans="1:8">
      <c r="A143" s="6" t="s">
        <v>121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122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198</v>
      </c>
    </row>
    <row r="145" spans="1:8">
      <c r="A145" s="6" t="s">
        <v>124</v>
      </c>
      <c r="B145" s="5">
        <v>0</v>
      </c>
      <c r="C145" s="5">
        <v>0</v>
      </c>
      <c r="D145" s="5">
        <f t="shared" si="39"/>
        <v>0</v>
      </c>
      <c r="E145" s="5">
        <v>0</v>
      </c>
      <c r="F145" s="5">
        <v>0</v>
      </c>
      <c r="G145" s="5">
        <f t="shared" si="42"/>
        <v>0</v>
      </c>
      <c r="H145" s="8" t="s">
        <v>199</v>
      </c>
    </row>
    <row r="146" spans="1:8">
      <c r="A146" s="4" t="s">
        <v>126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127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200</v>
      </c>
    </row>
    <row r="148" spans="1:8">
      <c r="A148" s="6" t="s">
        <v>129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 t="s">
        <v>201</v>
      </c>
    </row>
    <row r="149" spans="1:8">
      <c r="A149" s="6" t="s">
        <v>131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202</v>
      </c>
    </row>
    <row r="150" spans="1:8">
      <c r="A150" s="4" t="s">
        <v>133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134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 t="s">
        <v>203</v>
      </c>
    </row>
    <row r="152" spans="1:8">
      <c r="A152" s="6" t="s">
        <v>136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 t="s">
        <v>204</v>
      </c>
    </row>
    <row r="153" spans="1:8">
      <c r="A153" s="6" t="s">
        <v>138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205</v>
      </c>
    </row>
    <row r="154" spans="1:8">
      <c r="A154" s="13" t="s">
        <v>140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206</v>
      </c>
    </row>
    <row r="155" spans="1:8">
      <c r="A155" s="6" t="s">
        <v>142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207</v>
      </c>
    </row>
    <row r="156" spans="1:8">
      <c r="A156" s="6" t="s">
        <v>144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208</v>
      </c>
    </row>
    <row r="157" spans="1:8">
      <c r="A157" s="6" t="s">
        <v>146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209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210</v>
      </c>
      <c r="B159" s="3">
        <f>B9+B84</f>
        <v>37836839</v>
      </c>
      <c r="C159" s="3">
        <f t="shared" ref="C159:G159" si="47">C9+C84</f>
        <v>32188445.730000004</v>
      </c>
      <c r="D159" s="3">
        <f t="shared" si="47"/>
        <v>70025284.730000004</v>
      </c>
      <c r="E159" s="3">
        <f t="shared" si="47"/>
        <v>58467242.919999994</v>
      </c>
      <c r="F159" s="3">
        <f t="shared" si="47"/>
        <v>58206451.519999996</v>
      </c>
      <c r="G159" s="3">
        <f t="shared" si="47"/>
        <v>11558041.810000004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7">
      <c r="A161" s="18"/>
    </row>
    <row r="166" spans="1:7" ht="15.75" customHeight="1">
      <c r="B166" s="19"/>
      <c r="C166" s="19"/>
      <c r="F166" s="19"/>
      <c r="G166" s="19"/>
    </row>
    <row r="167" spans="1:7">
      <c r="B167" s="21" t="s">
        <v>211</v>
      </c>
      <c r="C167" s="21"/>
      <c r="D167" s="20"/>
      <c r="E167" s="20"/>
      <c r="F167" s="21" t="s">
        <v>212</v>
      </c>
      <c r="G167" s="21"/>
    </row>
    <row r="168" spans="1:7">
      <c r="B168" s="21" t="s">
        <v>213</v>
      </c>
      <c r="C168" s="21"/>
      <c r="D168" s="20"/>
      <c r="E168" s="20"/>
      <c r="F168" s="21" t="s">
        <v>214</v>
      </c>
      <c r="G168" s="21"/>
    </row>
  </sheetData>
  <mergeCells count="13">
    <mergeCell ref="B168:C168"/>
    <mergeCell ref="F168:G168"/>
    <mergeCell ref="A1:G1"/>
    <mergeCell ref="A2:G2"/>
    <mergeCell ref="A3:G3"/>
    <mergeCell ref="A4:G4"/>
    <mergeCell ref="A5:G5"/>
    <mergeCell ref="A6:G6"/>
    <mergeCell ref="A7:A8"/>
    <mergeCell ref="B7:F7"/>
    <mergeCell ref="G7:G8"/>
    <mergeCell ref="B167:C167"/>
    <mergeCell ref="F167:G167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Usuario de Windows</cp:lastModifiedBy>
  <dcterms:created xsi:type="dcterms:W3CDTF">2022-10-19T19:46:37Z</dcterms:created>
  <dcterms:modified xsi:type="dcterms:W3CDTF">2023-01-26T16:43:16Z</dcterms:modified>
</cp:coreProperties>
</file>