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CONTABLE\"/>
    </mc:Choice>
  </mc:AlternateContent>
  <bookViews>
    <workbookView xWindow="0" yWindow="0" windowWidth="20490" windowHeight="7650"/>
  </bookViews>
  <sheets>
    <sheet name="NOTAS" sheetId="1" r:id="rId1"/>
  </sheets>
  <definedNames>
    <definedName name="_xlnm.Print_Area" localSheetId="0">NOTAS!$A$2:$L$583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0" i="1" l="1"/>
  <c r="D570" i="1"/>
  <c r="C570" i="1"/>
  <c r="E557" i="1"/>
  <c r="E548" i="1"/>
  <c r="E529" i="1"/>
  <c r="E515" i="1"/>
  <c r="E508" i="1"/>
  <c r="E521" i="1" s="1"/>
  <c r="C484" i="1"/>
  <c r="C480" i="1"/>
  <c r="C494" i="1" s="1"/>
  <c r="C395" i="1"/>
  <c r="D291" i="1"/>
  <c r="C291" i="1"/>
  <c r="C284" i="1"/>
  <c r="C281" i="1"/>
  <c r="C277" i="1" s="1"/>
  <c r="C278" i="1"/>
  <c r="C273" i="1"/>
  <c r="C233" i="1"/>
  <c r="C230" i="1"/>
  <c r="C226" i="1"/>
  <c r="C219" i="1"/>
  <c r="C212" i="1"/>
  <c r="F204" i="1"/>
  <c r="E204" i="1"/>
  <c r="D204" i="1"/>
  <c r="C204" i="1"/>
  <c r="C190" i="1"/>
  <c r="C178" i="1"/>
  <c r="C183" i="1" s="1"/>
  <c r="C174" i="1"/>
  <c r="E167" i="1"/>
  <c r="C167" i="1"/>
  <c r="D162" i="1"/>
  <c r="D167" i="1" s="1"/>
  <c r="C162" i="1"/>
  <c r="C86" i="1"/>
  <c r="C79" i="1"/>
  <c r="C69" i="1"/>
  <c r="F58" i="1"/>
  <c r="E58" i="1"/>
  <c r="D58" i="1"/>
  <c r="C55" i="1"/>
  <c r="C52" i="1"/>
  <c r="C49" i="1"/>
  <c r="C46" i="1"/>
  <c r="C41" i="1"/>
  <c r="C58" i="1" s="1"/>
  <c r="E37" i="1"/>
  <c r="D37" i="1"/>
  <c r="C32" i="1"/>
  <c r="C37" i="1" s="1"/>
  <c r="E25" i="1"/>
  <c r="C25" i="1"/>
  <c r="C21" i="1"/>
  <c r="C18" i="1"/>
</calcChain>
</file>

<file path=xl/sharedStrings.xml><?xml version="1.0" encoding="utf-8"?>
<sst xmlns="http://schemas.openxmlformats.org/spreadsheetml/2006/main" count="504" uniqueCount="433">
  <si>
    <t xml:space="preserve">NOTAS A LOS ESTADOS FINANCIEROS </t>
  </si>
  <si>
    <t>Al 31 de Diciembre de 2018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</si>
  <si>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</si>
  <si>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</si>
  <si>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</si>
  <si>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</si>
  <si>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</si>
  <si>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</si>
  <si>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</si>
  <si>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</si>
  <si>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</si>
  <si>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</si>
  <si>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</si>
  <si>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Inv Vista Bajio 988683</t>
  </si>
  <si>
    <t>1121 Inversiones mayores a 3 meses hasta 12.</t>
  </si>
  <si>
    <t xml:space="preserve"> </t>
  </si>
  <si>
    <t>1211 INVERSIONES A LP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</si>
  <si>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</si>
  <si>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</si>
  <si>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</si>
  <si>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</si>
  <si>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</si>
  <si>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Cuentas por a Entidades Federativas y Municipios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</si>
  <si>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</si>
  <si>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</si>
  <si>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</si>
  <si>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</si>
  <si>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</si>
  <si>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</si>
  <si>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1123101001 Gastos a Reserva de Comprobar</t>
  </si>
  <si>
    <t>1123103301 Subsidio al Empleo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</si>
  <si>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</si>
  <si>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</si>
  <si>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</si>
  <si>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</si>
  <si>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</si>
  <si>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</si>
  <si>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</si>
  <si>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</si>
  <si>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</si>
  <si>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</si>
  <si>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</si>
  <si>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</si>
  <si>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</si>
  <si>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</si>
  <si>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</si>
  <si>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</si>
  <si>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</si>
  <si>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</si>
  <si>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</si>
  <si>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</si>
  <si>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</si>
  <si>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</si>
  <si>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</si>
  <si>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</si>
  <si>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</si>
  <si>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</si>
  <si>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</si>
  <si>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</si>
  <si>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</si>
  <si>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</si>
  <si>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</si>
  <si>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1233058300 Edificios no Habitacionales</t>
  </si>
  <si>
    <t>1233583001 Edificios a Valor Histórico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</si>
  <si>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</si>
  <si>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</si>
  <si>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</si>
  <si>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</si>
  <si>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</si>
  <si>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</si>
  <si>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</si>
  <si>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</si>
  <si>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</si>
  <si>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</si>
  <si>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</si>
  <si>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</si>
  <si>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</si>
  <si>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</si>
  <si>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</si>
  <si>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</si>
  <si>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</si>
  <si>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</si>
  <si>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</si>
  <si>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</si>
  <si>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</si>
  <si>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1246156100 Maquinaria y Equipo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</si>
  <si>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</si>
  <si>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</si>
  <si>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</si>
  <si>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</si>
  <si>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</si>
  <si>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</si>
  <si>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</si>
  <si>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</si>
  <si>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</si>
  <si>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</si>
  <si>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</si>
  <si>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</si>
  <si>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1261258301 Dep. Acum. Edificios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</si>
  <si>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</si>
  <si>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</si>
  <si>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</si>
  <si>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</si>
  <si>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</si>
  <si>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</si>
  <si>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</si>
  <si>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</si>
  <si>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</si>
  <si>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</si>
  <si>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</si>
  <si>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</si>
  <si>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1263656101 Maquinaria y Equipo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</si>
  <si>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</si>
  <si>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</si>
  <si>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</si>
  <si>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</si>
  <si>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</si>
  <si>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</si>
  <si>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</si>
  <si>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</si>
  <si>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</si>
  <si>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</si>
  <si>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</si>
  <si>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</si>
  <si>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</si>
  <si>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</si>
  <si>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</si>
  <si>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1190 OTROS ACTIVOS CIRCULANTES</t>
  </si>
  <si>
    <t>1191001001 Depósitos en Garantía</t>
  </si>
  <si>
    <t>PASIVO</t>
  </si>
  <si>
    <t>ESF-12 CUENTAS Y DOCUMENTOS POR PAGAR</t>
  </si>
  <si>
    <t>2110 CUENTAS POR PAGAR A CORTO PLAZO</t>
  </si>
  <si>
    <t>2112102001 Proveedores Eje. Ant.</t>
  </si>
  <si>
    <t>2117101003 ISR Salarios por Pagar</t>
  </si>
  <si>
    <t>2117101004 ISR Asimilados por Pagar</t>
  </si>
  <si>
    <t>2117502102 Impuesto Nóminas a Pagar</t>
  </si>
  <si>
    <t>2119904005 CXP por Remanentes</t>
  </si>
  <si>
    <t>2119904008 CXP por Remanentes en Solicitud de Refrendo</t>
  </si>
  <si>
    <t>2119904011 CXP Otros Entes Públicos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</si>
  <si>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</si>
  <si>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</si>
  <si>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</si>
  <si>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</si>
  <si>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</si>
  <si>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</si>
  <si>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</si>
  <si>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</si>
  <si>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</si>
  <si>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</si>
  <si>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</si>
  <si>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</si>
  <si>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</si>
  <si>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NO ALICA</t>
  </si>
  <si>
    <t>II) NOTAS AL ESTADO DE ACTIVIDADES</t>
  </si>
  <si>
    <t>INGRESOS DE GESTIÓN</t>
  </si>
  <si>
    <t>ERA-01 INGRESOS</t>
  </si>
  <si>
    <t>NOTA</t>
  </si>
  <si>
    <t>4151510253 Por concepto de Renta de Cafetería</t>
  </si>
  <si>
    <t>4151510261 Renta de espacios diversos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</si>
  <si>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</si>
  <si>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</si>
  <si>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</si>
  <si>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</si>
  <si>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</si>
  <si>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Exámenes de Inglés</t>
  </si>
  <si>
    <t>4159511100 Otros</t>
  </si>
  <si>
    <t>4159 Otros Productos que generan Ing.</t>
  </si>
  <si>
    <t>4150 Productos de Tipo Corriente</t>
  </si>
  <si>
    <t>4162610061 Sanciones a Contratistas</t>
  </si>
  <si>
    <t>4162 Multas</t>
  </si>
  <si>
    <t>4169610002 Recargos</t>
  </si>
  <si>
    <t>4169610162 Apoyo Econónomico Resid.</t>
  </si>
  <si>
    <t>4169610903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</si>
  <si>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</si>
  <si>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</si>
  <si>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</si>
  <si>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</si>
  <si>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</si>
  <si>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</si>
  <si>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</si>
  <si>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</si>
  <si>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</si>
  <si>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</si>
  <si>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</si>
  <si>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</si>
  <si>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</si>
  <si>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</si>
  <si>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</si>
  <si>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</si>
  <si>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</si>
  <si>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</si>
  <si>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4399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</si>
  <si>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</si>
  <si>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</si>
  <si>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</si>
  <si>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</si>
  <si>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</si>
  <si>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</si>
  <si>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Sueldos Base</t>
  </si>
  <si>
    <t>5112121000 Honorarios Asimilables a Salarios</t>
  </si>
  <si>
    <t>5113131000 Primas por años de servicios</t>
  </si>
  <si>
    <t>5113132000 Primas de Vacaciones</t>
  </si>
  <si>
    <t>5114141000 Aportaciones de Seguridad Social</t>
  </si>
  <si>
    <t>5114142000 Aportaciones  a Fondos de Vivienda</t>
  </si>
  <si>
    <t>5115152000 Indemnizaciones</t>
  </si>
  <si>
    <t>5115154000 Prestaciones Contractuales</t>
  </si>
  <si>
    <t>5115159000 Otras Prestaciones</t>
  </si>
  <si>
    <t>5116171000 Estímulos</t>
  </si>
  <si>
    <t>5121211000 Materiales y Útiles de Oficina</t>
  </si>
  <si>
    <t>5121212000 Mat. Utiles de Impresión y Rep.</t>
  </si>
  <si>
    <t>5121214000 Mat. Utiles Y Equipo</t>
  </si>
  <si>
    <t>5121216000 Material de Limpieza</t>
  </si>
  <si>
    <t>5121217000 Materiales y Útiles de Enseñanza</t>
  </si>
  <si>
    <t>5121218000 Material para el Registro e Id. B. y P.</t>
  </si>
  <si>
    <t>5122221000 Alimentación de Personas</t>
  </si>
  <si>
    <t>5122223000 Utensilios para el Serv. Alimentación</t>
  </si>
  <si>
    <t>5123237000 Prod. Cuero y Piel</t>
  </si>
  <si>
    <t>5124241000 Productos Minerales No Metalicos</t>
  </si>
  <si>
    <t>5124242000 Cementos y Productos de Concreto</t>
  </si>
  <si>
    <t>5124244000 Madera y Productos de Madera</t>
  </si>
  <si>
    <t>5124245000 Vidrio y Productos de Vidrio</t>
  </si>
  <si>
    <t>5124246000 Material Eléctrico y Electrónico</t>
  </si>
  <si>
    <t>5124247000 Artículos Metalicos</t>
  </si>
  <si>
    <t>5124248000 Materiales Complementarios</t>
  </si>
  <si>
    <t>5124249000 Otros Materiales y A.</t>
  </si>
  <si>
    <t>5125251000 Sustancias Químicas</t>
  </si>
  <si>
    <t>5125252000 Fertilizantes, Pest.</t>
  </si>
  <si>
    <t>5125253000 Medicinas y Productos</t>
  </si>
  <si>
    <t>5125254000 Materiales y Acces y Sum Médicos</t>
  </si>
  <si>
    <t>5125255000 Mat y Acces y Sum de Lab.</t>
  </si>
  <si>
    <t>5125256000 Fib. Sintet. Hule</t>
  </si>
  <si>
    <t>5125259000 Otros Productos Químicos</t>
  </si>
  <si>
    <t>5126261000 Combustibles y Lubricantes</t>
  </si>
  <si>
    <t>5127272000 Prendas de Seguridad</t>
  </si>
  <si>
    <t>5127273000 Artículos Deportivos</t>
  </si>
  <si>
    <t>5129291000 Herramientas Menores</t>
  </si>
  <si>
    <t xml:space="preserve">5129292000 Refacciones y Acces. </t>
  </si>
  <si>
    <t>5129294000 Refacciones y Acces. Menores de Eq de Computo</t>
  </si>
  <si>
    <t xml:space="preserve">5129295000 Ref. Med. Y Lab. </t>
  </si>
  <si>
    <t>5129296000 Ref. Eq. Transporte</t>
  </si>
  <si>
    <t xml:space="preserve">5129268000 Refa. Maq. Y O. Eq. </t>
  </si>
  <si>
    <t>5129299000 Ref. Ot. Bie. Mueb.</t>
  </si>
  <si>
    <t>5131311000 Servicio de Energía Eléctrica</t>
  </si>
  <si>
    <t>5131312000 Gas</t>
  </si>
  <si>
    <t>5131314000  Telefonía Trandicional</t>
  </si>
  <si>
    <t>5131317000  Serv. Acceso a Internet</t>
  </si>
  <si>
    <t>5131318000 Servicios Postales y Telegráficos</t>
  </si>
  <si>
    <t>5132325000  Arrendamientos de Eq</t>
  </si>
  <si>
    <t>5132327000 Arre. Act. Intangibles</t>
  </si>
  <si>
    <t>5132329000  Otros Arrendamientos</t>
  </si>
  <si>
    <t>5133333000 Servs. Consult. Adm.</t>
  </si>
  <si>
    <t>5133334000 Capacitación</t>
  </si>
  <si>
    <t>5133336000 Servs. Apoyo Admvo.</t>
  </si>
  <si>
    <t>5133338000 Servicios de Vigilancia</t>
  </si>
  <si>
    <t>5133339000 Servicios Profesionales</t>
  </si>
  <si>
    <t>5134345000 Seguro de Bienes Patrimoniales</t>
  </si>
  <si>
    <t>5134348000 Comisiones por ventas</t>
  </si>
  <si>
    <t>5135351000 Conserv. Y Mantenimiento</t>
  </si>
  <si>
    <t xml:space="preserve">5135352000 Inst. Repar. Matto. Mob. Y Eq. </t>
  </si>
  <si>
    <t>5135353000 Inst. Repar. Y Matto. Eq. Computo</t>
  </si>
  <si>
    <t>5135355000  Reparación y Matto  de Equipo Transporte</t>
  </si>
  <si>
    <t xml:space="preserve">5135357000 Inst. Rep. Y Matto. De Maq. </t>
  </si>
  <si>
    <t>5135358000 Servicios de Limpieza</t>
  </si>
  <si>
    <t>5136361100 Difusión por Radio,TV</t>
  </si>
  <si>
    <t>5136361200 Difusión por medios alternativos</t>
  </si>
  <si>
    <t>5137364000 Servicio de Revelado</t>
  </si>
  <si>
    <t>5137371000 Pasajes Aereos</t>
  </si>
  <si>
    <t>5137372000 Pasajes Terrestres</t>
  </si>
  <si>
    <t>5137375000 Viáticos en el País</t>
  </si>
  <si>
    <t>5137376000 Viáticos en el Extranjero</t>
  </si>
  <si>
    <t>5137379000 Ot. Ser. Traslado</t>
  </si>
  <si>
    <t>5138382000 Gastos de Orden Social y Cultural</t>
  </si>
  <si>
    <t>5138383000 Congresos y Convenciones</t>
  </si>
  <si>
    <t>5138385000 Gastos de Representación</t>
  </si>
  <si>
    <t>5139392000 Otros Impuestos y Derechos</t>
  </si>
  <si>
    <t>5139396000 Ot. Gtos. Respons.</t>
  </si>
  <si>
    <t>5139398000 Impuesto de Nómina</t>
  </si>
  <si>
    <t>5241441000 Ayudas Sociales a Personas</t>
  </si>
  <si>
    <t>5242442000 Becas O. Ayudas</t>
  </si>
  <si>
    <t>5513258300 D.A. Edificios no Residenciales</t>
  </si>
  <si>
    <t>5515151100 Dep. Muebles de Oficina</t>
  </si>
  <si>
    <t>5515151200 Dep. Muebles excepto de OF.</t>
  </si>
  <si>
    <t>5515151500 Dep. Eq. De Computo</t>
  </si>
  <si>
    <t>5515151900 Dep. Otros Mobiliarios</t>
  </si>
  <si>
    <t>5515252100 Dep. Equipo y Aparatos</t>
  </si>
  <si>
    <t>5515252200 Dep. Aparatos Deportivos</t>
  </si>
  <si>
    <t>5515252300 Dep. Cámaras Fotográficas</t>
  </si>
  <si>
    <t>5515252900 Dep. Otros Mobiliarios</t>
  </si>
  <si>
    <t>5515353100 Dep. Equipo Medico y de Lab.</t>
  </si>
  <si>
    <t>5515353200 Dep. Instrumental Médico</t>
  </si>
  <si>
    <t>5515454100 Dep. Automoviles y Camiones</t>
  </si>
  <si>
    <t>5515656100 Dep. Maquinaria y Eq</t>
  </si>
  <si>
    <t>5515656200 Dep. Maquinaria y Eq</t>
  </si>
  <si>
    <t>5515656400 Dep. Sistema Aire Acondicionado</t>
  </si>
  <si>
    <t>5515656500 Dep. Equipos De Comunicación</t>
  </si>
  <si>
    <t>5515656600 Dep. Equipo De Generación Elect.</t>
  </si>
  <si>
    <t>5515656700 Dep. Herramientas Y</t>
  </si>
  <si>
    <t>5515656900 Dep. Otros Equipos</t>
  </si>
  <si>
    <t>5515751300 Dep. Bienes Artisticos</t>
  </si>
  <si>
    <t>5518000001 Baja de Activo Fijo</t>
  </si>
  <si>
    <t>5599000006 Diferencia por Redondeo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</si>
  <si>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</si>
  <si>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</si>
  <si>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</si>
  <si>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</si>
  <si>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</si>
  <si>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</si>
  <si>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</si>
  <si>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</si>
  <si>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3111835000 Convenio Bienes Muebles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</si>
  <si>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</si>
  <si>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</si>
  <si>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</si>
  <si>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</si>
  <si>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</si>
  <si>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</si>
  <si>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</si>
  <si>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</si>
  <si>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3113916000  Obra Pública Ej Anterior</t>
  </si>
  <si>
    <t>3115101001  Reasignación de Bienes</t>
  </si>
  <si>
    <t>3120000002  Donaciones de Bienes</t>
  </si>
  <si>
    <t>3120000006  Donaciones de Bienes</t>
  </si>
  <si>
    <t>VHP-02 PATRIMONIO GENERADO</t>
  </si>
  <si>
    <t>3210 HACIENDA PUBLICA /PATRIMONIO GENERADO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</si>
  <si>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</si>
  <si>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</si>
  <si>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</si>
  <si>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</si>
  <si>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</si>
  <si>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</si>
  <si>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</si>
  <si>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</si>
  <si>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</si>
  <si>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</si>
  <si>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</si>
  <si>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3220000024  Resultado Ejercicio 2016</t>
  </si>
  <si>
    <t>3220000025  Resultado Ejercicio 2017</t>
  </si>
  <si>
    <t>3220001000  Capitalización de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</si>
  <si>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</si>
  <si>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</si>
  <si>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</si>
  <si>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</si>
  <si>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3220690211  Aplicación de Remanente Propio</t>
  </si>
  <si>
    <t>3220690212  Aplicación de Remanente Federal</t>
  </si>
  <si>
    <t>3220690213  Aplicación de Remanentes</t>
  </si>
  <si>
    <t>3243000002  Reserva por Contingencia</t>
  </si>
  <si>
    <t>SUB TOTAL</t>
  </si>
  <si>
    <t>IV) NOTAS AL ESTADO DE FLUJO DE EFECTIVO</t>
  </si>
  <si>
    <t>EFE-01 FLUJO DE EFECTIVO</t>
  </si>
  <si>
    <t>1112101002 Banamex PRODEP 2017</t>
  </si>
  <si>
    <t>1112102001  Bancomer Cta. 7216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</si>
  <si>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</si>
  <si>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</si>
  <si>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</si>
  <si>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</si>
  <si>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</si>
  <si>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1112106010  Bajío 10171072 PIFIT PAOE Federal</t>
  </si>
  <si>
    <t>1112106011  Bajío 10170660 MINIS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</si>
  <si>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</si>
  <si>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</si>
  <si>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</si>
  <si>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</si>
  <si>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1112106019  Bajío 17917469 Rec Estatal</t>
  </si>
  <si>
    <t>1112106020  Bajío 19648740 Atenc</t>
  </si>
  <si>
    <t>1112 Bancos/Tesoreria</t>
  </si>
  <si>
    <t xml:space="preserve">1114 Inversiones Temporales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</si>
  <si>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</si>
  <si>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</si>
  <si>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</si>
  <si>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</si>
  <si>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1233 Edificios No Habitacionales</t>
  </si>
  <si>
    <t xml:space="preserve">1236  Construcciones en Proceso en Bienes </t>
  </si>
  <si>
    <t>1241 Mobiliario y Equipo de Administración</t>
  </si>
  <si>
    <t>1242 Mobiliario y Equipo Educacional y Recreativo</t>
  </si>
  <si>
    <t>1243 Equipo e Insrumental Médico y de Laboratorio</t>
  </si>
  <si>
    <t>1244 Equipo de Transporte</t>
  </si>
  <si>
    <t>1246 Maquinaria, Otros Equipos y Herramientas</t>
  </si>
  <si>
    <t>1247 Colecciones, Obras de Arte y Objeto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</si>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</sst>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-#,##0;&quot; &quot;"/>
    <numFmt numFmtId="165" formatCode="#,##0.00;\-#,##0.00;&quot; &quot;"/>
    <numFmt numFmtId="166" formatCode="#,##0_ ;\-#,##0\ "/>
    <numFmt numFmtId="167" formatCode="_-* #,##0_-;\-* #,##0_-;_-* &quot;-&quot;??_-;_-@_-"/>
    <numFmt numFmtId="168" formatCode="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24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92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165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/>
    <xf numFmtId="165" fontId="2" fillId="3" borderId="5" xfId="0" applyNumberFormat="1" applyFont="1" applyFill="1" applyBorder="1"/>
    <xf numFmtId="164" fontId="3" fillId="2" borderId="2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3" fontId="4" fillId="3" borderId="4" xfId="0" applyNumberFormat="1" applyFont="1" applyFill="1" applyBorder="1"/>
    <xf numFmtId="3" fontId="2" fillId="3" borderId="4" xfId="0" applyNumberFormat="1" applyFont="1" applyFill="1" applyBorder="1"/>
    <xf numFmtId="3" fontId="3" fillId="2" borderId="2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4" fillId="3" borderId="4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/>
    <xf numFmtId="165" fontId="2" fillId="3" borderId="7" xfId="0" applyNumberFormat="1" applyFont="1" applyFill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165" fontId="2" fillId="3" borderId="1" xfId="0" applyNumberFormat="1" applyFont="1" applyFill="1" applyBorder="1"/>
    <xf numFmtId="165" fontId="2" fillId="3" borderId="10" xfId="0" applyNumberFormat="1" applyFont="1" applyFill="1" applyBorder="1"/>
    <xf numFmtId="165" fontId="3" fillId="2" borderId="11" xfId="0" applyNumberFormat="1" applyFont="1" applyFill="1" applyBorder="1"/>
    <xf numFmtId="165" fontId="3" fillId="2" borderId="12" xfId="0" applyNumberFormat="1" applyFont="1" applyFill="1" applyBorder="1"/>
    <xf numFmtId="165" fontId="3" fillId="2" borderId="13" xfId="0" applyNumberFormat="1" applyFont="1" applyFill="1" applyBorder="1"/>
    <xf numFmtId="165" fontId="3" fillId="3" borderId="0" xfId="0" applyNumberFormat="1" applyFont="1" applyFill="1" applyBorder="1"/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65" fontId="3" fillId="0" borderId="4" xfId="2" applyNumberFormat="1" applyFont="1" applyFill="1" applyBorder="1"/>
    <xf numFmtId="165" fontId="2" fillId="3" borderId="14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4" fontId="5" fillId="0" borderId="4" xfId="2" applyNumberFormat="1" applyFont="1" applyFill="1" applyBorder="1"/>
    <xf numFmtId="164" fontId="3" fillId="0" borderId="4" xfId="2" applyNumberFormat="1" applyFont="1" applyFill="1" applyBorder="1"/>
    <xf numFmtId="0" fontId="2" fillId="0" borderId="4" xfId="0" applyFont="1" applyBorder="1"/>
    <xf numFmtId="166" fontId="5" fillId="0" borderId="4" xfId="2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165" fontId="3" fillId="2" borderId="2" xfId="2" applyNumberFormat="1" applyFont="1" applyFill="1" applyBorder="1"/>
    <xf numFmtId="0" fontId="2" fillId="2" borderId="2" xfId="0" applyFont="1" applyFill="1" applyBorder="1"/>
    <xf numFmtId="49" fontId="3" fillId="3" borderId="6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49" fontId="5" fillId="0" borderId="8" xfId="3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0" fontId="2" fillId="0" borderId="9" xfId="0" applyFont="1" applyBorder="1"/>
    <xf numFmtId="0" fontId="4" fillId="2" borderId="2" xfId="4" applyFont="1" applyFill="1" applyBorder="1" applyAlignment="1">
      <alignment horizontal="left" vertical="center" wrapText="1"/>
    </xf>
    <xf numFmtId="4" fontId="4" fillId="2" borderId="3" xfId="5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Border="1" applyAlignment="1"/>
    <xf numFmtId="3" fontId="2" fillId="0" borderId="4" xfId="0" applyNumberFormat="1" applyFont="1" applyFill="1" applyBorder="1" applyAlignment="1">
      <alignment wrapText="1"/>
    </xf>
    <xf numFmtId="4" fontId="2" fillId="0" borderId="4" xfId="5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164" fontId="4" fillId="3" borderId="3" xfId="0" applyNumberFormat="1" applyFont="1" applyFill="1" applyBorder="1"/>
    <xf numFmtId="3" fontId="2" fillId="0" borderId="4" xfId="0" applyNumberFormat="1" applyFont="1" applyBorder="1"/>
    <xf numFmtId="3" fontId="4" fillId="0" borderId="4" xfId="0" applyNumberFormat="1" applyFont="1" applyBorder="1"/>
    <xf numFmtId="0" fontId="4" fillId="2" borderId="3" xfId="4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wrapText="1"/>
    </xf>
    <xf numFmtId="4" fontId="2" fillId="0" borderId="16" xfId="5" applyNumberFormat="1" applyFont="1" applyFill="1" applyBorder="1" applyAlignment="1">
      <alignment wrapText="1"/>
    </xf>
    <xf numFmtId="4" fontId="2" fillId="0" borderId="3" xfId="5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5" applyNumberFormat="1" applyFont="1" applyFill="1" applyBorder="1" applyAlignment="1">
      <alignment wrapText="1"/>
    </xf>
    <xf numFmtId="4" fontId="2" fillId="0" borderId="4" xfId="5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5" applyNumberFormat="1" applyFont="1" applyFill="1" applyBorder="1" applyAlignment="1">
      <alignment wrapText="1"/>
    </xf>
    <xf numFmtId="4" fontId="2" fillId="0" borderId="5" xfId="5" applyNumberFormat="1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/>
    <xf numFmtId="164" fontId="2" fillId="3" borderId="7" xfId="0" applyNumberFormat="1" applyFont="1" applyFill="1" applyBorder="1"/>
    <xf numFmtId="0" fontId="11" fillId="0" borderId="4" xfId="0" applyFont="1" applyBorder="1" applyAlignment="1">
      <alignment horizontal="center" vertical="center"/>
    </xf>
    <xf numFmtId="164" fontId="3" fillId="3" borderId="10" xfId="0" applyNumberFormat="1" applyFont="1" applyFill="1" applyBorder="1"/>
    <xf numFmtId="165" fontId="3" fillId="3" borderId="5" xfId="0" applyNumberFormat="1" applyFont="1" applyFill="1" applyBorder="1"/>
    <xf numFmtId="4" fontId="4" fillId="2" borderId="2" xfId="5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49" fontId="5" fillId="3" borderId="8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164" fontId="2" fillId="0" borderId="5" xfId="0" applyNumberFormat="1" applyFont="1" applyBorder="1"/>
    <xf numFmtId="164" fontId="3" fillId="2" borderId="2" xfId="0" applyNumberFormat="1" applyFont="1" applyFill="1" applyBorder="1"/>
    <xf numFmtId="164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vertical="top"/>
    </xf>
    <xf numFmtId="164" fontId="3" fillId="0" borderId="3" xfId="0" applyNumberFormat="1" applyFont="1" applyFill="1" applyBorder="1"/>
    <xf numFmtId="49" fontId="5" fillId="0" borderId="4" xfId="6" applyNumberFormat="1" applyFont="1" applyFill="1" applyBorder="1" applyAlignment="1">
      <alignment horizontal="left"/>
    </xf>
    <xf numFmtId="165" fontId="5" fillId="0" borderId="4" xfId="2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4" fillId="2" borderId="3" xfId="4" applyFont="1" applyFill="1" applyBorder="1" applyAlignment="1">
      <alignment horizontal="center" vertical="center" wrapText="1"/>
    </xf>
    <xf numFmtId="164" fontId="2" fillId="3" borderId="14" xfId="0" applyNumberFormat="1" applyFont="1" applyFill="1" applyBorder="1"/>
    <xf numFmtId="49" fontId="5" fillId="0" borderId="8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49" fontId="5" fillId="0" borderId="9" xfId="0" applyNumberFormat="1" applyFont="1" applyFill="1" applyBorder="1" applyAlignment="1">
      <alignment horizontal="left"/>
    </xf>
    <xf numFmtId="0" fontId="4" fillId="2" borderId="2" xfId="4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left" vertical="center" wrapText="1"/>
    </xf>
    <xf numFmtId="0" fontId="2" fillId="0" borderId="0" xfId="0" applyFont="1" applyFill="1"/>
    <xf numFmtId="49" fontId="3" fillId="0" borderId="4" xfId="0" applyNumberFormat="1" applyFont="1" applyFill="1" applyBorder="1" applyAlignment="1">
      <alignment horizontal="left"/>
    </xf>
    <xf numFmtId="0" fontId="4" fillId="0" borderId="5" xfId="0" applyFont="1" applyBorder="1"/>
    <xf numFmtId="164" fontId="3" fillId="2" borderId="2" xfId="2" applyNumberFormat="1" applyFont="1" applyFill="1" applyBorder="1"/>
    <xf numFmtId="164" fontId="4" fillId="3" borderId="7" xfId="0" applyNumberFormat="1" applyFont="1" applyFill="1" applyBorder="1"/>
    <xf numFmtId="166" fontId="4" fillId="0" borderId="4" xfId="0" applyNumberFormat="1" applyFont="1" applyFill="1" applyBorder="1"/>
    <xf numFmtId="0" fontId="4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12" fillId="0" borderId="2" xfId="0" applyFont="1" applyBorder="1" applyAlignment="1">
      <alignment vertical="center" wrapText="1"/>
    </xf>
    <xf numFmtId="0" fontId="2" fillId="0" borderId="2" xfId="0" applyFont="1" applyBorder="1"/>
    <xf numFmtId="3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center" vertical="center"/>
    </xf>
    <xf numFmtId="167" fontId="13" fillId="0" borderId="2" xfId="1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67" fontId="12" fillId="2" borderId="2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7" fontId="12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4" fontId="2" fillId="3" borderId="0" xfId="0" applyNumberFormat="1" applyFont="1" applyFill="1"/>
    <xf numFmtId="0" fontId="14" fillId="0" borderId="0" xfId="0" applyFont="1"/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" fontId="13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43" fontId="2" fillId="3" borderId="0" xfId="0" applyNumberFormat="1" applyFont="1" applyFill="1"/>
    <xf numFmtId="168" fontId="2" fillId="3" borderId="0" xfId="0" applyNumberFormat="1" applyFont="1" applyFill="1" applyBorder="1"/>
    <xf numFmtId="167" fontId="2" fillId="3" borderId="0" xfId="0" applyNumberFormat="1" applyFont="1" applyFill="1"/>
    <xf numFmtId="0" fontId="6" fillId="0" borderId="0" xfId="0" applyFont="1" applyBorder="1" applyAlignment="1">
      <alignment horizontal="center"/>
    </xf>
    <xf numFmtId="165" fontId="3" fillId="3" borderId="1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7">
    <cellStyle name="Millares" xfId="1" builtinId="3"/>
    <cellStyle name="Millares 2" xfId="5"/>
    <cellStyle name="Normal" xfId="0" builtinId="0"/>
    <cellStyle name="Normal 2 2" xfId="4"/>
    <cellStyle name="Normal 3 2" xfId="2"/>
    <cellStyle name="Normal 4" xfId="3"/>
    <cellStyle name="Normal 9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25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7302957" y="425110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64</xdr:row>
      <xdr:rowOff>119494</xdr:rowOff>
    </xdr:from>
    <xdr:ext cx="1877437" cy="446212"/>
    <xdr:sp macro="" textlink="">
      <xdr:nvSpPr>
        <xdr:cNvPr id="3" name="2 Rectángulo"/>
        <xdr:cNvSpPr/>
      </xdr:nvSpPr>
      <xdr:spPr>
        <a:xfrm>
          <a:off x="6568664" y="1153044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74</xdr:row>
      <xdr:rowOff>130700</xdr:rowOff>
    </xdr:from>
    <xdr:ext cx="1877437" cy="446212"/>
    <xdr:sp macro="" textlink="">
      <xdr:nvSpPr>
        <xdr:cNvPr id="4" name="3 Rectángulo"/>
        <xdr:cNvSpPr/>
      </xdr:nvSpPr>
      <xdr:spPr>
        <a:xfrm>
          <a:off x="8734760" y="1346570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1705871</xdr:colOff>
      <xdr:row>82</xdr:row>
      <xdr:rowOff>309994</xdr:rowOff>
    </xdr:from>
    <xdr:ext cx="1877437" cy="446212"/>
    <xdr:sp macro="" textlink="">
      <xdr:nvSpPr>
        <xdr:cNvPr id="5" name="4 Rectángulo"/>
        <xdr:cNvSpPr/>
      </xdr:nvSpPr>
      <xdr:spPr>
        <a:xfrm>
          <a:off x="7478021" y="150451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4914034</xdr:colOff>
      <xdr:row>170</xdr:row>
      <xdr:rowOff>105352</xdr:rowOff>
    </xdr:from>
    <xdr:ext cx="1877437" cy="446212"/>
    <xdr:sp macro="" textlink="">
      <xdr:nvSpPr>
        <xdr:cNvPr id="6" name="5 Rectángulo"/>
        <xdr:cNvSpPr/>
      </xdr:nvSpPr>
      <xdr:spPr>
        <a:xfrm>
          <a:off x="5676034" y="29861452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1661608</xdr:colOff>
      <xdr:row>208</xdr:row>
      <xdr:rowOff>54359</xdr:rowOff>
    </xdr:from>
    <xdr:ext cx="1877437" cy="446212"/>
    <xdr:sp macro="" textlink="">
      <xdr:nvSpPr>
        <xdr:cNvPr id="7" name="7 Rectángulo"/>
        <xdr:cNvSpPr/>
      </xdr:nvSpPr>
      <xdr:spPr>
        <a:xfrm>
          <a:off x="7448046" y="3701135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1673514</xdr:colOff>
      <xdr:row>215</xdr:row>
      <xdr:rowOff>63184</xdr:rowOff>
    </xdr:from>
    <xdr:ext cx="1877437" cy="446212"/>
    <xdr:sp macro="" textlink="">
      <xdr:nvSpPr>
        <xdr:cNvPr id="8" name="8 Rectángulo"/>
        <xdr:cNvSpPr/>
      </xdr:nvSpPr>
      <xdr:spPr>
        <a:xfrm>
          <a:off x="7459952" y="38425122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1664348</xdr:colOff>
      <xdr:row>222</xdr:row>
      <xdr:rowOff>24600</xdr:rowOff>
    </xdr:from>
    <xdr:ext cx="1877437" cy="446212"/>
    <xdr:sp macro="" textlink="">
      <xdr:nvSpPr>
        <xdr:cNvPr id="9" name="9 Rectángulo"/>
        <xdr:cNvSpPr/>
      </xdr:nvSpPr>
      <xdr:spPr>
        <a:xfrm>
          <a:off x="7450786" y="39720038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565</xdr:row>
      <xdr:rowOff>265171</xdr:rowOff>
    </xdr:from>
    <xdr:ext cx="1877437" cy="446212"/>
    <xdr:sp macro="" textlink="">
      <xdr:nvSpPr>
        <xdr:cNvPr id="10" name="10 Rectángulo"/>
        <xdr:cNvSpPr/>
      </xdr:nvSpPr>
      <xdr:spPr>
        <a:xfrm>
          <a:off x="7476900" y="97143946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1674018</xdr:colOff>
      <xdr:row>229</xdr:row>
      <xdr:rowOff>140494</xdr:rowOff>
    </xdr:from>
    <xdr:ext cx="1877437" cy="446212"/>
    <xdr:sp macro="" textlink="">
      <xdr:nvSpPr>
        <xdr:cNvPr id="11" name="9 Rectángulo"/>
        <xdr:cNvSpPr/>
      </xdr:nvSpPr>
      <xdr:spPr>
        <a:xfrm>
          <a:off x="7460456" y="4119324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92"/>
  <sheetViews>
    <sheetView showGridLines="0" tabSelected="1" zoomScale="80" zoomScaleNormal="80" workbookViewId="0">
      <selection activeCell="A3" sqref="A3:L3"/>
    </sheetView>
  </sheetViews>
  <sheetFormatPr baseColWidth="10" defaultRowHeight="12.75" x14ac:dyDescent="0.2"/>
  <cols>
    <col min="1" max="1" width="11.42578125" style="2"/>
    <col min="2" max="2" width="75.28515625" style="2" customWidth="1"/>
    <col min="3" max="3" width="25.42578125" style="2" customWidth="1"/>
    <col min="4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7" spans="1:12" x14ac:dyDescent="0.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x14ac:dyDescent="0.2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B10" s="17"/>
      <c r="C10" s="8"/>
      <c r="D10" s="9"/>
      <c r="E10" s="10"/>
      <c r="F10" s="11"/>
    </row>
    <row r="11" spans="1:12" x14ac:dyDescent="0.2">
      <c r="B11" s="18" t="s">
        <v>5</v>
      </c>
      <c r="C11" s="19"/>
      <c r="D11" s="6"/>
      <c r="E11" s="6"/>
      <c r="F11" s="6"/>
    </row>
    <row r="12" spans="1:12" x14ac:dyDescent="0.2">
      <c r="B12" s="20"/>
      <c r="C12" s="5"/>
      <c r="D12" s="6"/>
      <c r="E12" s="6"/>
      <c r="F12" s="6"/>
    </row>
    <row r="13" spans="1:12" x14ac:dyDescent="0.2">
      <c r="B13" s="21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22" t="s">
        <v>7</v>
      </c>
      <c r="C15" s="10"/>
      <c r="D15" s="10"/>
      <c r="E15" s="10"/>
    </row>
    <row r="16" spans="1:12" x14ac:dyDescent="0.2">
      <c r="B16" s="23"/>
      <c r="C16" s="10"/>
      <c r="D16" s="10"/>
      <c r="E16" s="10"/>
    </row>
    <row r="17" spans="2:5" ht="20.25" customHeight="1" x14ac:dyDescent="0.2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x14ac:dyDescent="0.2">
      <c r="B18" s="26" t="s">
        <v>12</v>
      </c>
      <c r="C18" s="27">
        <f>C19</f>
        <v>1180257.3899999999</v>
      </c>
      <c r="D18" s="28">
        <v>0</v>
      </c>
      <c r="E18" s="28">
        <v>0</v>
      </c>
    </row>
    <row r="19" spans="2:5" x14ac:dyDescent="0.2">
      <c r="B19" s="29" t="s">
        <v>13</v>
      </c>
      <c r="C19" s="30">
        <v>1180257.3899999999</v>
      </c>
      <c r="D19" s="31"/>
      <c r="E19" s="31"/>
    </row>
    <row r="20" spans="2:5" x14ac:dyDescent="0.2">
      <c r="B20" s="29"/>
      <c r="C20" s="31"/>
      <c r="D20" s="31">
        <v>0</v>
      </c>
      <c r="E20" s="31">
        <v>0</v>
      </c>
    </row>
    <row r="21" spans="2:5" x14ac:dyDescent="0.2">
      <c r="B21" s="29" t="s">
        <v>14</v>
      </c>
      <c r="C21" s="30" t="str">
        <f>C22</f>
        <v xml:space="preserve"> </v>
      </c>
      <c r="D21" s="31">
        <v>0</v>
      </c>
      <c r="E21" s="31">
        <v>0</v>
      </c>
    </row>
    <row r="22" spans="2:5" x14ac:dyDescent="0.2">
      <c r="B22" s="29" t="s">
        <v>15</v>
      </c>
      <c r="C22" s="30" t="s">
        <v>15</v>
      </c>
      <c r="D22" s="31"/>
      <c r="E22" s="31"/>
    </row>
    <row r="23" spans="2:5" x14ac:dyDescent="0.2">
      <c r="B23" s="29"/>
      <c r="C23" s="30"/>
      <c r="D23" s="31">
        <v>0</v>
      </c>
      <c r="E23" s="31">
        <v>0</v>
      </c>
    </row>
    <row r="24" spans="2:5" x14ac:dyDescent="0.2">
      <c r="B24" s="32" t="s">
        <v>16</v>
      </c>
      <c r="C24" s="33"/>
      <c r="D24" s="34">
        <v>0</v>
      </c>
      <c r="E24" s="34">
        <v>0</v>
      </c>
    </row>
    <row r="25" spans="2:5" x14ac:dyDescent="0.2">
      <c r="B25" s="23"/>
      <c r="C25" s="35">
        <f>C18</f>
        <v>1180257.3899999999</v>
      </c>
      <c r="D25" s="25"/>
      <c r="E25" s="25">
        <f t="shared" ref="E25" si="0">SUM(E18:E24)</f>
        <v>0</v>
      </c>
    </row>
    <row r="26" spans="2:5" x14ac:dyDescent="0.2">
      <c r="B26" s="23"/>
      <c r="C26" s="10"/>
      <c r="D26" s="10"/>
      <c r="E26" s="10"/>
    </row>
    <row r="27" spans="2:5" x14ac:dyDescent="0.2">
      <c r="B27" s="23"/>
      <c r="C27" s="10"/>
      <c r="D27" s="10"/>
      <c r="E27" s="10"/>
    </row>
    <row r="28" spans="2:5" x14ac:dyDescent="0.2">
      <c r="B28" s="23"/>
      <c r="C28" s="10"/>
      <c r="D28" s="10"/>
      <c r="E28" s="10"/>
    </row>
    <row r="29" spans="2:5" x14ac:dyDescent="0.2">
      <c r="B29" s="22" t="s">
        <v>17</v>
      </c>
      <c r="C29" s="36"/>
      <c r="D29" s="10"/>
      <c r="E29" s="10"/>
    </row>
    <row r="31" spans="2:5" ht="18.75" customHeight="1" x14ac:dyDescent="0.2">
      <c r="B31" s="24" t="s">
        <v>18</v>
      </c>
      <c r="C31" s="25" t="s">
        <v>9</v>
      </c>
      <c r="D31" s="25" t="s">
        <v>19</v>
      </c>
      <c r="E31" s="25" t="s">
        <v>20</v>
      </c>
    </row>
    <row r="32" spans="2:5" x14ac:dyDescent="0.2">
      <c r="B32" s="29" t="s">
        <v>21</v>
      </c>
      <c r="C32" s="37">
        <f>C33</f>
        <v>0</v>
      </c>
      <c r="D32" s="31"/>
      <c r="E32" s="31"/>
    </row>
    <row r="33" spans="2:6" x14ac:dyDescent="0.2">
      <c r="B33" s="29" t="s">
        <v>22</v>
      </c>
      <c r="C33" s="38">
        <v>0</v>
      </c>
      <c r="D33" s="31"/>
      <c r="E33" s="31"/>
    </row>
    <row r="34" spans="2:6" x14ac:dyDescent="0.2">
      <c r="B34" s="29"/>
      <c r="C34" s="31"/>
      <c r="D34" s="31"/>
      <c r="E34" s="31"/>
    </row>
    <row r="35" spans="2:6" ht="14.25" customHeight="1" x14ac:dyDescent="0.2">
      <c r="B35" s="29" t="s">
        <v>23</v>
      </c>
      <c r="C35" s="31"/>
      <c r="D35" s="31"/>
      <c r="E35" s="31"/>
    </row>
    <row r="36" spans="2:6" ht="14.25" customHeight="1" x14ac:dyDescent="0.2">
      <c r="B36" s="32"/>
      <c r="C36" s="34"/>
      <c r="D36" s="34"/>
      <c r="E36" s="34"/>
    </row>
    <row r="37" spans="2:6" ht="14.25" customHeight="1" x14ac:dyDescent="0.2">
      <c r="C37" s="39">
        <f>C32</f>
        <v>0</v>
      </c>
      <c r="D37" s="25">
        <f>SUM(D32:D36)</f>
        <v>0</v>
      </c>
      <c r="E37" s="25">
        <f>SUM(E32:E36)</f>
        <v>0</v>
      </c>
    </row>
    <row r="38" spans="2:6" ht="14.25" customHeight="1" x14ac:dyDescent="0.2">
      <c r="C38" s="40"/>
      <c r="D38" s="40"/>
      <c r="E38" s="40"/>
    </row>
    <row r="39" spans="2:6" ht="14.25" customHeight="1" x14ac:dyDescent="0.2"/>
    <row r="40" spans="2:6" ht="23.25" customHeight="1" x14ac:dyDescent="0.2">
      <c r="B40" s="24" t="s">
        <v>24</v>
      </c>
      <c r="C40" s="25" t="s">
        <v>9</v>
      </c>
      <c r="D40" s="25" t="s">
        <v>25</v>
      </c>
      <c r="E40" s="25" t="s">
        <v>26</v>
      </c>
      <c r="F40" s="25" t="s">
        <v>27</v>
      </c>
    </row>
    <row r="41" spans="2:6" ht="14.25" customHeight="1" x14ac:dyDescent="0.2">
      <c r="B41" s="29" t="s">
        <v>28</v>
      </c>
      <c r="C41" s="41">
        <f>SUM(C42:C44)</f>
        <v>47625.96</v>
      </c>
      <c r="D41" s="31"/>
      <c r="E41" s="31"/>
      <c r="F41" s="31"/>
    </row>
    <row r="42" spans="2:6" ht="14.25" customHeight="1" x14ac:dyDescent="0.2">
      <c r="B42" s="29" t="s">
        <v>29</v>
      </c>
      <c r="C42" s="42">
        <v>0</v>
      </c>
      <c r="D42" s="31"/>
      <c r="E42" s="31"/>
      <c r="F42" s="31"/>
    </row>
    <row r="43" spans="2:6" ht="14.25" customHeight="1" x14ac:dyDescent="0.2">
      <c r="B43" s="29" t="s">
        <v>30</v>
      </c>
      <c r="C43" s="42">
        <v>43.37</v>
      </c>
      <c r="D43" s="31"/>
      <c r="E43" s="31"/>
      <c r="F43" s="31"/>
    </row>
    <row r="44" spans="2:6" ht="14.25" customHeight="1" x14ac:dyDescent="0.2">
      <c r="B44" s="29" t="s">
        <v>31</v>
      </c>
      <c r="C44" s="42">
        <v>47582.59</v>
      </c>
      <c r="D44" s="31"/>
      <c r="E44" s="31"/>
      <c r="F44" s="31"/>
    </row>
    <row r="45" spans="2:6" ht="14.25" customHeight="1" x14ac:dyDescent="0.2">
      <c r="B45" s="29"/>
      <c r="C45" s="31"/>
      <c r="D45" s="31"/>
      <c r="E45" s="31"/>
      <c r="F45" s="31"/>
    </row>
    <row r="46" spans="2:6" ht="14.25" customHeight="1" x14ac:dyDescent="0.2">
      <c r="B46" s="29" t="s">
        <v>32</v>
      </c>
      <c r="C46" s="37">
        <f>C47</f>
        <v>0</v>
      </c>
      <c r="D46" s="31"/>
      <c r="E46" s="31"/>
      <c r="F46" s="31"/>
    </row>
    <row r="47" spans="2:6" ht="14.25" customHeight="1" x14ac:dyDescent="0.2">
      <c r="B47" s="29" t="s">
        <v>33</v>
      </c>
      <c r="C47" s="38">
        <v>0</v>
      </c>
      <c r="D47" s="31"/>
      <c r="E47" s="31"/>
      <c r="F47" s="31"/>
    </row>
    <row r="48" spans="2:6" ht="14.25" customHeight="1" x14ac:dyDescent="0.2">
      <c r="B48" s="29"/>
      <c r="C48" s="31"/>
      <c r="D48" s="31"/>
      <c r="E48" s="31"/>
      <c r="F48" s="31"/>
    </row>
    <row r="49" spans="2:6" ht="14.25" customHeight="1" x14ac:dyDescent="0.2">
      <c r="B49" s="29" t="s">
        <v>34</v>
      </c>
      <c r="C49" s="43">
        <f>C50</f>
        <v>318079.99</v>
      </c>
      <c r="D49" s="31"/>
      <c r="E49" s="31"/>
      <c r="F49" s="31"/>
    </row>
    <row r="50" spans="2:6" ht="14.25" customHeight="1" x14ac:dyDescent="0.2">
      <c r="B50" s="29" t="s">
        <v>35</v>
      </c>
      <c r="C50" s="30">
        <v>318079.99</v>
      </c>
      <c r="D50" s="31"/>
      <c r="E50" s="31"/>
      <c r="F50" s="31"/>
    </row>
    <row r="51" spans="2:6" ht="14.25" customHeight="1" x14ac:dyDescent="0.2">
      <c r="B51" s="29"/>
      <c r="C51" s="30"/>
      <c r="D51" s="31"/>
      <c r="E51" s="31"/>
      <c r="F51" s="31"/>
    </row>
    <row r="52" spans="2:6" ht="14.25" customHeight="1" x14ac:dyDescent="0.2">
      <c r="B52" s="29" t="s">
        <v>36</v>
      </c>
      <c r="C52" s="37">
        <f>C53</f>
        <v>0</v>
      </c>
      <c r="D52" s="31"/>
      <c r="E52" s="31"/>
      <c r="F52" s="31"/>
    </row>
    <row r="53" spans="2:6" ht="14.25" customHeight="1" x14ac:dyDescent="0.2">
      <c r="B53" s="29" t="s">
        <v>37</v>
      </c>
      <c r="C53" s="38">
        <v>0</v>
      </c>
      <c r="D53" s="31"/>
      <c r="E53" s="31"/>
      <c r="F53" s="31"/>
    </row>
    <row r="54" spans="2:6" ht="14.25" customHeight="1" x14ac:dyDescent="0.2">
      <c r="B54" s="29"/>
      <c r="C54" s="31"/>
      <c r="D54" s="31"/>
      <c r="E54" s="31"/>
      <c r="F54" s="31"/>
    </row>
    <row r="55" spans="2:6" ht="14.25" customHeight="1" x14ac:dyDescent="0.2">
      <c r="B55" s="29" t="s">
        <v>38</v>
      </c>
      <c r="C55" s="43">
        <f>SUM(C56:C56)</f>
        <v>0</v>
      </c>
      <c r="D55" s="31"/>
      <c r="E55" s="31"/>
      <c r="F55" s="31"/>
    </row>
    <row r="56" spans="2:6" ht="14.25" customHeight="1" x14ac:dyDescent="0.2">
      <c r="B56" s="29" t="s">
        <v>39</v>
      </c>
      <c r="C56" s="30">
        <v>0</v>
      </c>
      <c r="D56" s="31" t="s">
        <v>15</v>
      </c>
      <c r="E56" s="31"/>
      <c r="F56" s="31"/>
    </row>
    <row r="57" spans="2:6" ht="14.25" customHeight="1" x14ac:dyDescent="0.2">
      <c r="B57" s="32"/>
      <c r="C57" s="34"/>
      <c r="D57" s="34"/>
      <c r="E57" s="34"/>
      <c r="F57" s="34"/>
    </row>
    <row r="58" spans="2:6" ht="14.25" customHeight="1" x14ac:dyDescent="0.2">
      <c r="C58" s="39">
        <f>C41+C46+C55+C52+C49</f>
        <v>365705.95</v>
      </c>
      <c r="D58" s="25">
        <f>SUM(D40:D57)</f>
        <v>0</v>
      </c>
      <c r="E58" s="25">
        <f>SUM(E40:E57)</f>
        <v>0</v>
      </c>
      <c r="F58" s="25">
        <f>SUM(F40:F57)</f>
        <v>0</v>
      </c>
    </row>
    <row r="59" spans="2:6" ht="14.25" customHeight="1" x14ac:dyDescent="0.2"/>
    <row r="60" spans="2:6" ht="14.25" customHeight="1" x14ac:dyDescent="0.2"/>
    <row r="61" spans="2:6" ht="14.25" customHeight="1" x14ac:dyDescent="0.2"/>
    <row r="62" spans="2:6" ht="14.25" customHeight="1" x14ac:dyDescent="0.2">
      <c r="B62" s="22" t="s">
        <v>40</v>
      </c>
    </row>
    <row r="63" spans="2:6" ht="14.25" customHeight="1" x14ac:dyDescent="0.2">
      <c r="B63" s="44"/>
    </row>
    <row r="64" spans="2:6" ht="24" customHeight="1" x14ac:dyDescent="0.2">
      <c r="B64" s="24" t="s">
        <v>41</v>
      </c>
      <c r="C64" s="25" t="s">
        <v>9</v>
      </c>
      <c r="D64" s="25" t="s">
        <v>42</v>
      </c>
    </row>
    <row r="65" spans="2:7" ht="14.25" customHeight="1" x14ac:dyDescent="0.2">
      <c r="B65" s="26" t="s">
        <v>43</v>
      </c>
      <c r="C65" s="28"/>
      <c r="D65" s="28">
        <v>0</v>
      </c>
    </row>
    <row r="66" spans="2:7" ht="14.25" customHeight="1" x14ac:dyDescent="0.2">
      <c r="B66" s="29"/>
      <c r="C66" s="31"/>
      <c r="D66" s="31">
        <v>0</v>
      </c>
    </row>
    <row r="67" spans="2:7" ht="14.25" customHeight="1" x14ac:dyDescent="0.2">
      <c r="B67" s="29" t="s">
        <v>44</v>
      </c>
      <c r="C67" s="31"/>
      <c r="D67" s="31"/>
    </row>
    <row r="68" spans="2:7" ht="14.25" customHeight="1" x14ac:dyDescent="0.2">
      <c r="B68" s="32"/>
      <c r="C68" s="34"/>
      <c r="D68" s="34">
        <v>0</v>
      </c>
    </row>
    <row r="69" spans="2:7" ht="14.25" customHeight="1" x14ac:dyDescent="0.2">
      <c r="B69" s="45"/>
      <c r="C69" s="25">
        <f>SUM(C64:C68)</f>
        <v>0</v>
      </c>
      <c r="D69" s="25"/>
    </row>
    <row r="70" spans="2:7" ht="14.25" customHeight="1" x14ac:dyDescent="0.2">
      <c r="B70" s="45"/>
      <c r="C70" s="46"/>
      <c r="D70" s="46"/>
    </row>
    <row r="71" spans="2:7" ht="9.75" customHeight="1" x14ac:dyDescent="0.2">
      <c r="B71" s="45"/>
      <c r="C71" s="46"/>
      <c r="D71" s="46"/>
    </row>
    <row r="72" spans="2:7" ht="14.25" customHeight="1" x14ac:dyDescent="0.2">
      <c r="B72" s="22" t="s">
        <v>45</v>
      </c>
    </row>
    <row r="73" spans="2:7" ht="14.25" customHeight="1" x14ac:dyDescent="0.2">
      <c r="B73" s="44"/>
    </row>
    <row r="74" spans="2:7" ht="27.75" customHeight="1" x14ac:dyDescent="0.2">
      <c r="B74" s="24" t="s">
        <v>46</v>
      </c>
      <c r="C74" s="25" t="s">
        <v>9</v>
      </c>
      <c r="D74" s="25" t="s">
        <v>10</v>
      </c>
      <c r="E74" s="25" t="s">
        <v>47</v>
      </c>
      <c r="F74" s="47" t="s">
        <v>48</v>
      </c>
      <c r="G74" s="25" t="s">
        <v>49</v>
      </c>
    </row>
    <row r="75" spans="2:7" ht="14.25" customHeight="1" x14ac:dyDescent="0.2">
      <c r="B75" s="26" t="s">
        <v>50</v>
      </c>
      <c r="C75" s="48"/>
      <c r="D75" s="46">
        <v>0</v>
      </c>
      <c r="E75" s="46">
        <v>0</v>
      </c>
      <c r="F75" s="46">
        <v>0</v>
      </c>
      <c r="G75" s="49">
        <v>0</v>
      </c>
    </row>
    <row r="76" spans="2:7" ht="14.25" customHeight="1" x14ac:dyDescent="0.2">
      <c r="B76" s="29"/>
      <c r="C76" s="50"/>
      <c r="D76" s="46">
        <v>0</v>
      </c>
      <c r="E76" s="46">
        <v>0</v>
      </c>
      <c r="F76" s="46">
        <v>0</v>
      </c>
      <c r="G76" s="49">
        <v>0</v>
      </c>
    </row>
    <row r="77" spans="2:7" ht="14.25" customHeight="1" x14ac:dyDescent="0.2">
      <c r="B77" s="29"/>
      <c r="C77" s="50"/>
      <c r="D77" s="46">
        <v>0</v>
      </c>
      <c r="E77" s="46">
        <v>0</v>
      </c>
      <c r="F77" s="46">
        <v>0</v>
      </c>
      <c r="G77" s="49">
        <v>0</v>
      </c>
    </row>
    <row r="78" spans="2:7" ht="14.25" customHeight="1" x14ac:dyDescent="0.2">
      <c r="B78" s="32"/>
      <c r="C78" s="51"/>
      <c r="D78" s="46">
        <v>0</v>
      </c>
      <c r="E78" s="52">
        <v>0</v>
      </c>
      <c r="F78" s="52">
        <v>0</v>
      </c>
      <c r="G78" s="53">
        <v>0</v>
      </c>
    </row>
    <row r="79" spans="2:7" ht="15" customHeight="1" x14ac:dyDescent="0.2">
      <c r="B79" s="45"/>
      <c r="C79" s="25">
        <f>SUM(C74:C78)</f>
        <v>0</v>
      </c>
      <c r="D79" s="54">
        <v>0</v>
      </c>
      <c r="E79" s="55">
        <v>0</v>
      </c>
      <c r="F79" s="55">
        <v>0</v>
      </c>
      <c r="G79" s="56">
        <v>0</v>
      </c>
    </row>
    <row r="80" spans="2:7" x14ac:dyDescent="0.2">
      <c r="B80" s="45"/>
      <c r="C80" s="57"/>
      <c r="D80" s="57"/>
      <c r="E80" s="57"/>
      <c r="F80" s="57"/>
      <c r="G80" s="57"/>
    </row>
    <row r="81" spans="2:7" x14ac:dyDescent="0.2">
      <c r="B81" s="45"/>
      <c r="C81" s="57"/>
      <c r="D81" s="57"/>
      <c r="E81" s="57"/>
      <c r="F81" s="57"/>
      <c r="G81" s="57"/>
    </row>
    <row r="82" spans="2:7" x14ac:dyDescent="0.2">
      <c r="B82" s="45"/>
      <c r="C82" s="57"/>
      <c r="D82" s="57"/>
      <c r="E82" s="57"/>
      <c r="F82" s="57"/>
      <c r="G82" s="57"/>
    </row>
    <row r="83" spans="2:7" ht="26.25" customHeight="1" x14ac:dyDescent="0.2">
      <c r="B83" s="24" t="s">
        <v>51</v>
      </c>
      <c r="C83" s="25" t="s">
        <v>9</v>
      </c>
      <c r="D83" s="25" t="s">
        <v>10</v>
      </c>
      <c r="E83" s="25" t="s">
        <v>52</v>
      </c>
      <c r="F83" s="57"/>
      <c r="G83" s="57"/>
    </row>
    <row r="84" spans="2:7" x14ac:dyDescent="0.2">
      <c r="B84" s="26" t="s">
        <v>53</v>
      </c>
      <c r="C84" s="49"/>
      <c r="D84" s="31">
        <v>0</v>
      </c>
      <c r="E84" s="31">
        <v>0</v>
      </c>
      <c r="F84" s="57"/>
      <c r="G84" s="57"/>
    </row>
    <row r="85" spans="2:7" x14ac:dyDescent="0.2">
      <c r="B85" s="32"/>
      <c r="C85" s="49"/>
      <c r="D85" s="31">
        <v>0</v>
      </c>
      <c r="E85" s="31">
        <v>0</v>
      </c>
      <c r="F85" s="57"/>
      <c r="G85" s="57"/>
    </row>
    <row r="86" spans="2:7" ht="16.5" customHeight="1" x14ac:dyDescent="0.2">
      <c r="B86" s="45"/>
      <c r="C86" s="25">
        <f>SUM(C84:C85)</f>
        <v>0</v>
      </c>
      <c r="D86" s="58"/>
      <c r="E86" s="59"/>
      <c r="F86" s="57"/>
      <c r="G86" s="57"/>
    </row>
    <row r="87" spans="2:7" x14ac:dyDescent="0.2">
      <c r="B87" s="45"/>
      <c r="C87" s="57"/>
      <c r="D87" s="57"/>
      <c r="E87" s="57"/>
      <c r="F87" s="57"/>
      <c r="G87" s="57"/>
    </row>
    <row r="88" spans="2:7" x14ac:dyDescent="0.2">
      <c r="B88" s="45"/>
      <c r="C88" s="57"/>
      <c r="D88" s="57"/>
      <c r="E88" s="57"/>
      <c r="F88" s="57"/>
      <c r="G88" s="57"/>
    </row>
    <row r="89" spans="2:7" x14ac:dyDescent="0.2">
      <c r="B89" s="45"/>
      <c r="C89" s="57"/>
      <c r="D89" s="57"/>
      <c r="E89" s="57"/>
      <c r="F89" s="57"/>
      <c r="G89" s="57"/>
    </row>
    <row r="90" spans="2:7" x14ac:dyDescent="0.2">
      <c r="B90" s="45"/>
      <c r="C90" s="57"/>
      <c r="D90" s="57"/>
      <c r="E90" s="57"/>
      <c r="F90" s="57"/>
      <c r="G90" s="57"/>
    </row>
    <row r="91" spans="2:7" x14ac:dyDescent="0.2">
      <c r="B91" s="44"/>
    </row>
    <row r="92" spans="2:7" x14ac:dyDescent="0.2">
      <c r="B92" s="22" t="s">
        <v>54</v>
      </c>
    </row>
    <row r="94" spans="2:7" x14ac:dyDescent="0.2">
      <c r="B94" s="44"/>
    </row>
    <row r="95" spans="2:7" ht="24" customHeight="1" x14ac:dyDescent="0.2">
      <c r="B95" s="24" t="s">
        <v>55</v>
      </c>
      <c r="C95" s="25" t="s">
        <v>56</v>
      </c>
      <c r="D95" s="25" t="s">
        <v>57</v>
      </c>
      <c r="E95" s="25" t="s">
        <v>58</v>
      </c>
      <c r="F95" s="25" t="s">
        <v>59</v>
      </c>
    </row>
    <row r="96" spans="2:7" x14ac:dyDescent="0.2">
      <c r="B96" s="26" t="s">
        <v>60</v>
      </c>
      <c r="C96" s="60">
        <v>121743344.61</v>
      </c>
      <c r="D96" s="60">
        <v>126408254.3</v>
      </c>
      <c r="E96" s="60">
        <v>4664909.6900000004</v>
      </c>
      <c r="F96" s="61">
        <v>0</v>
      </c>
    </row>
    <row r="97" spans="2:6" x14ac:dyDescent="0.2">
      <c r="B97" s="62" t="s">
        <v>61</v>
      </c>
      <c r="C97" s="63">
        <v>38941600</v>
      </c>
      <c r="D97" s="63">
        <v>38941600</v>
      </c>
      <c r="E97" s="63">
        <v>0</v>
      </c>
      <c r="F97" s="49"/>
    </row>
    <row r="98" spans="2:6" x14ac:dyDescent="0.2">
      <c r="B98" s="62" t="s">
        <v>62</v>
      </c>
      <c r="C98" s="63">
        <v>31223171.899999999</v>
      </c>
      <c r="D98" s="63">
        <v>33287594.170000002</v>
      </c>
      <c r="E98" s="63">
        <v>2064422.27</v>
      </c>
      <c r="F98" s="49"/>
    </row>
    <row r="99" spans="2:6" x14ac:dyDescent="0.2">
      <c r="B99" s="62" t="s">
        <v>63</v>
      </c>
      <c r="C99" s="63">
        <v>46286425.810000002</v>
      </c>
      <c r="D99" s="63">
        <v>46286425.810000002</v>
      </c>
      <c r="E99" s="63">
        <v>0</v>
      </c>
      <c r="F99" s="49"/>
    </row>
    <row r="100" spans="2:6" x14ac:dyDescent="0.2">
      <c r="B100" s="62" t="s">
        <v>64</v>
      </c>
      <c r="C100" s="63">
        <v>494020</v>
      </c>
      <c r="D100" s="63">
        <v>494020</v>
      </c>
      <c r="E100" s="63">
        <v>0</v>
      </c>
      <c r="F100" s="49"/>
    </row>
    <row r="101" spans="2:6" x14ac:dyDescent="0.2">
      <c r="B101" s="62" t="s">
        <v>65</v>
      </c>
      <c r="C101" s="63">
        <v>4798126.9000000004</v>
      </c>
      <c r="D101" s="63">
        <v>7398614.3200000003</v>
      </c>
      <c r="E101" s="63">
        <v>2600487.42</v>
      </c>
      <c r="F101" s="49"/>
    </row>
    <row r="102" spans="2:6" x14ac:dyDescent="0.2">
      <c r="B102" s="29"/>
      <c r="C102" s="43"/>
      <c r="D102" s="43"/>
      <c r="E102" s="30"/>
      <c r="F102" s="49"/>
    </row>
    <row r="103" spans="2:6" x14ac:dyDescent="0.2">
      <c r="B103" s="29" t="s">
        <v>66</v>
      </c>
      <c r="C103" s="64">
        <v>33097008.210000001</v>
      </c>
      <c r="D103" s="64">
        <v>34279693.090000004</v>
      </c>
      <c r="E103" s="64">
        <v>1182684.8799999999</v>
      </c>
      <c r="F103" s="49">
        <v>0</v>
      </c>
    </row>
    <row r="104" spans="2:6" x14ac:dyDescent="0.2">
      <c r="B104" s="62" t="s">
        <v>67</v>
      </c>
      <c r="C104" s="63">
        <v>361142.76</v>
      </c>
      <c r="D104" s="63">
        <v>655950.28</v>
      </c>
      <c r="E104" s="63">
        <v>294807.52</v>
      </c>
      <c r="F104" s="49"/>
    </row>
    <row r="105" spans="2:6" x14ac:dyDescent="0.2">
      <c r="B105" s="62" t="s">
        <v>68</v>
      </c>
      <c r="C105" s="63">
        <v>4161895.46</v>
      </c>
      <c r="D105" s="63">
        <v>4161895.46</v>
      </c>
      <c r="E105" s="63">
        <v>0</v>
      </c>
      <c r="F105" s="49"/>
    </row>
    <row r="106" spans="2:6" x14ac:dyDescent="0.2">
      <c r="B106" s="65" t="s">
        <v>69</v>
      </c>
      <c r="C106" s="63">
        <v>46406.96</v>
      </c>
      <c r="D106" s="63">
        <v>46406.96</v>
      </c>
      <c r="E106" s="63">
        <v>0</v>
      </c>
      <c r="F106" s="49"/>
    </row>
    <row r="107" spans="2:6" x14ac:dyDescent="0.2">
      <c r="B107" s="62" t="s">
        <v>70</v>
      </c>
      <c r="C107" s="63">
        <v>5359575.68</v>
      </c>
      <c r="D107" s="63">
        <v>6340397.6799999997</v>
      </c>
      <c r="E107" s="63">
        <v>980822</v>
      </c>
      <c r="F107" s="49"/>
    </row>
    <row r="108" spans="2:6" x14ac:dyDescent="0.2">
      <c r="B108" s="62" t="s">
        <v>71</v>
      </c>
      <c r="C108" s="63">
        <v>7267778.3799999999</v>
      </c>
      <c r="D108" s="63">
        <v>6864858.3700000001</v>
      </c>
      <c r="E108" s="63">
        <v>-402920.01</v>
      </c>
      <c r="F108" s="49"/>
    </row>
    <row r="109" spans="2:6" x14ac:dyDescent="0.2">
      <c r="B109" s="62" t="s">
        <v>72</v>
      </c>
      <c r="C109" s="63">
        <v>196462.49</v>
      </c>
      <c r="D109" s="63">
        <v>265262.46999999997</v>
      </c>
      <c r="E109" s="63">
        <v>68799.98</v>
      </c>
      <c r="F109" s="49"/>
    </row>
    <row r="110" spans="2:6" x14ac:dyDescent="0.2">
      <c r="B110" s="62" t="s">
        <v>73</v>
      </c>
      <c r="C110" s="63">
        <v>396982.4</v>
      </c>
      <c r="D110" s="63">
        <v>396982.4</v>
      </c>
      <c r="E110" s="63">
        <v>0</v>
      </c>
      <c r="F110" s="49"/>
    </row>
    <row r="111" spans="2:6" x14ac:dyDescent="0.2">
      <c r="B111" s="62" t="s">
        <v>74</v>
      </c>
      <c r="C111" s="63">
        <v>346397.34</v>
      </c>
      <c r="D111" s="63">
        <v>437135.94</v>
      </c>
      <c r="E111" s="63">
        <v>90738.6</v>
      </c>
      <c r="F111" s="49"/>
    </row>
    <row r="112" spans="2:6" x14ac:dyDescent="0.2">
      <c r="B112" s="62" t="s">
        <v>75</v>
      </c>
      <c r="C112" s="63">
        <v>19507.72</v>
      </c>
      <c r="D112" s="63">
        <v>19507.72</v>
      </c>
      <c r="E112" s="63">
        <v>0</v>
      </c>
      <c r="F112" s="49"/>
    </row>
    <row r="113" spans="2:6" x14ac:dyDescent="0.2">
      <c r="B113" s="62" t="s">
        <v>76</v>
      </c>
      <c r="C113" s="63">
        <v>68600</v>
      </c>
      <c r="D113" s="63">
        <v>93989</v>
      </c>
      <c r="E113" s="63">
        <v>25389</v>
      </c>
      <c r="F113" s="49"/>
    </row>
    <row r="114" spans="2:6" x14ac:dyDescent="0.2">
      <c r="B114" s="62" t="s">
        <v>77</v>
      </c>
      <c r="C114" s="63">
        <v>1681917.09</v>
      </c>
      <c r="D114" s="63">
        <v>1681917.09</v>
      </c>
      <c r="E114" s="63">
        <v>0</v>
      </c>
      <c r="F114" s="49"/>
    </row>
    <row r="115" spans="2:6" x14ac:dyDescent="0.2">
      <c r="B115" s="62" t="s">
        <v>78</v>
      </c>
      <c r="C115" s="63">
        <v>1368543.66</v>
      </c>
      <c r="D115" s="63">
        <v>1368543.66</v>
      </c>
      <c r="E115" s="63">
        <v>0</v>
      </c>
      <c r="F115" s="49"/>
    </row>
    <row r="116" spans="2:6" x14ac:dyDescent="0.2">
      <c r="B116" s="62" t="s">
        <v>79</v>
      </c>
      <c r="C116" s="63">
        <v>330729.73</v>
      </c>
      <c r="D116" s="63">
        <v>390562.53</v>
      </c>
      <c r="E116" s="63">
        <v>59832.800000000003</v>
      </c>
      <c r="F116" s="49"/>
    </row>
    <row r="117" spans="2:6" x14ac:dyDescent="0.2">
      <c r="B117" s="62" t="s">
        <v>80</v>
      </c>
      <c r="C117" s="63">
        <v>311521.11</v>
      </c>
      <c r="D117" s="63">
        <v>311521.11</v>
      </c>
      <c r="E117" s="63">
        <v>0</v>
      </c>
      <c r="F117" s="49"/>
    </row>
    <row r="118" spans="2:6" x14ac:dyDescent="0.2">
      <c r="B118" s="62" t="s">
        <v>81</v>
      </c>
      <c r="C118" s="63">
        <v>462369.1</v>
      </c>
      <c r="D118" s="63">
        <v>462369.1</v>
      </c>
      <c r="E118" s="63">
        <v>0</v>
      </c>
      <c r="F118" s="49"/>
    </row>
    <row r="119" spans="2:6" x14ac:dyDescent="0.2">
      <c r="B119" s="62" t="s">
        <v>82</v>
      </c>
      <c r="C119" s="63">
        <v>32102.25</v>
      </c>
      <c r="D119" s="63">
        <v>32102.25</v>
      </c>
      <c r="E119" s="63">
        <v>0</v>
      </c>
      <c r="F119" s="49"/>
    </row>
    <row r="120" spans="2:6" x14ac:dyDescent="0.2">
      <c r="B120" s="62" t="s">
        <v>83</v>
      </c>
      <c r="C120" s="63">
        <v>3830219.28</v>
      </c>
      <c r="D120" s="63">
        <v>3980893.28</v>
      </c>
      <c r="E120" s="63">
        <v>150674</v>
      </c>
      <c r="F120" s="49"/>
    </row>
    <row r="121" spans="2:6" x14ac:dyDescent="0.2">
      <c r="B121" s="62" t="s">
        <v>84</v>
      </c>
      <c r="C121" s="63">
        <v>1233602</v>
      </c>
      <c r="D121" s="63">
        <v>1088452</v>
      </c>
      <c r="E121" s="63">
        <v>-145150</v>
      </c>
      <c r="F121" s="49"/>
    </row>
    <row r="122" spans="2:6" x14ac:dyDescent="0.2">
      <c r="B122" s="62" t="s">
        <v>85</v>
      </c>
      <c r="C122" s="63">
        <v>15927.3</v>
      </c>
      <c r="D122" s="63">
        <v>15927.3</v>
      </c>
      <c r="E122" s="63">
        <v>0</v>
      </c>
      <c r="F122" s="49"/>
    </row>
    <row r="123" spans="2:6" x14ac:dyDescent="0.2">
      <c r="B123" s="62" t="s">
        <v>86</v>
      </c>
      <c r="C123" s="63">
        <v>272922.08</v>
      </c>
      <c r="D123" s="63">
        <v>272922.08</v>
      </c>
      <c r="E123" s="63">
        <v>0</v>
      </c>
      <c r="F123" s="49"/>
    </row>
    <row r="124" spans="2:6" x14ac:dyDescent="0.2">
      <c r="B124" s="62" t="s">
        <v>87</v>
      </c>
      <c r="C124" s="63">
        <v>2300825.4</v>
      </c>
      <c r="D124" s="63">
        <v>2300825.4</v>
      </c>
      <c r="E124" s="63">
        <v>0</v>
      </c>
      <c r="F124" s="49"/>
    </row>
    <row r="125" spans="2:6" x14ac:dyDescent="0.2">
      <c r="B125" s="62" t="s">
        <v>88</v>
      </c>
      <c r="C125" s="63">
        <v>42794.1</v>
      </c>
      <c r="D125" s="63">
        <v>42794.1</v>
      </c>
      <c r="E125" s="63">
        <v>0</v>
      </c>
      <c r="F125" s="49"/>
    </row>
    <row r="126" spans="2:6" x14ac:dyDescent="0.2">
      <c r="B126" s="62" t="s">
        <v>89</v>
      </c>
      <c r="C126" s="63">
        <v>220000</v>
      </c>
      <c r="D126" s="63">
        <v>220000</v>
      </c>
      <c r="E126" s="63">
        <v>0</v>
      </c>
      <c r="F126" s="49"/>
    </row>
    <row r="127" spans="2:6" x14ac:dyDescent="0.2">
      <c r="B127" s="62" t="s">
        <v>90</v>
      </c>
      <c r="C127" s="63">
        <v>512130.11</v>
      </c>
      <c r="D127" s="63">
        <v>512130.11</v>
      </c>
      <c r="E127" s="63">
        <v>0</v>
      </c>
      <c r="F127" s="49"/>
    </row>
    <row r="128" spans="2:6" x14ac:dyDescent="0.2">
      <c r="B128" s="65" t="s">
        <v>91</v>
      </c>
      <c r="C128" s="63">
        <v>75649.460000000006</v>
      </c>
      <c r="D128" s="63">
        <v>126649.45</v>
      </c>
      <c r="E128" s="63">
        <v>50999.99</v>
      </c>
      <c r="F128" s="49"/>
    </row>
    <row r="129" spans="2:6" x14ac:dyDescent="0.2">
      <c r="B129" s="62" t="s">
        <v>92</v>
      </c>
      <c r="C129" s="63">
        <v>888056.8</v>
      </c>
      <c r="D129" s="63">
        <v>888056.8</v>
      </c>
      <c r="E129" s="63">
        <v>0</v>
      </c>
      <c r="F129" s="49"/>
    </row>
    <row r="130" spans="2:6" x14ac:dyDescent="0.2">
      <c r="B130" s="62" t="s">
        <v>93</v>
      </c>
      <c r="C130" s="63">
        <v>978137.35</v>
      </c>
      <c r="D130" s="63">
        <v>989128.35</v>
      </c>
      <c r="E130" s="63">
        <v>10991</v>
      </c>
      <c r="F130" s="49"/>
    </row>
    <row r="131" spans="2:6" x14ac:dyDescent="0.2">
      <c r="B131" s="62" t="s">
        <v>94</v>
      </c>
      <c r="C131" s="63">
        <v>120654.2</v>
      </c>
      <c r="D131" s="63">
        <v>120654.2</v>
      </c>
      <c r="E131" s="63">
        <v>0</v>
      </c>
      <c r="F131" s="49"/>
    </row>
    <row r="132" spans="2:6" x14ac:dyDescent="0.2">
      <c r="B132" s="62" t="s">
        <v>95</v>
      </c>
      <c r="C132" s="63">
        <v>150210</v>
      </c>
      <c r="D132" s="63">
        <v>150210</v>
      </c>
      <c r="E132" s="63">
        <v>0</v>
      </c>
      <c r="F132" s="49"/>
    </row>
    <row r="133" spans="2:6" x14ac:dyDescent="0.2">
      <c r="B133" s="62" t="s">
        <v>96</v>
      </c>
      <c r="C133" s="63">
        <v>43948</v>
      </c>
      <c r="D133" s="63">
        <v>41648</v>
      </c>
      <c r="E133" s="63">
        <v>-2300</v>
      </c>
      <c r="F133" s="49"/>
    </row>
    <row r="134" spans="2:6" x14ac:dyDescent="0.2">
      <c r="B134" s="29"/>
      <c r="C134" s="30"/>
      <c r="D134" s="30"/>
      <c r="E134" s="30"/>
      <c r="F134" s="49">
        <v>0</v>
      </c>
    </row>
    <row r="135" spans="2:6" x14ac:dyDescent="0.2">
      <c r="B135" s="29" t="s">
        <v>97</v>
      </c>
      <c r="C135" s="64">
        <v>-24835633.940000001</v>
      </c>
      <c r="D135" s="64">
        <v>-29086493.879999999</v>
      </c>
      <c r="E135" s="64">
        <v>-4250859.9400000004</v>
      </c>
      <c r="F135" s="49">
        <v>0</v>
      </c>
    </row>
    <row r="136" spans="2:6" x14ac:dyDescent="0.2">
      <c r="B136" s="62" t="s">
        <v>98</v>
      </c>
      <c r="C136" s="66">
        <v>0</v>
      </c>
      <c r="D136" s="63">
        <v>-1664379.71</v>
      </c>
      <c r="E136" s="63">
        <v>-1664379.71</v>
      </c>
      <c r="F136" s="49"/>
    </row>
    <row r="137" spans="2:6" x14ac:dyDescent="0.2">
      <c r="B137" s="62" t="s">
        <v>99</v>
      </c>
      <c r="C137" s="63">
        <v>-3953223.74</v>
      </c>
      <c r="D137" s="63">
        <v>-4158247.58</v>
      </c>
      <c r="E137" s="63">
        <v>-205023.84</v>
      </c>
      <c r="F137" s="49"/>
    </row>
    <row r="138" spans="2:6" x14ac:dyDescent="0.2">
      <c r="B138" s="65" t="s">
        <v>100</v>
      </c>
      <c r="C138" s="63">
        <v>-3699.04</v>
      </c>
      <c r="D138" s="63">
        <v>-8339.7199999999993</v>
      </c>
      <c r="E138" s="63">
        <v>-4640.68</v>
      </c>
      <c r="F138" s="49"/>
    </row>
    <row r="139" spans="2:6" x14ac:dyDescent="0.2">
      <c r="B139" s="62" t="s">
        <v>101</v>
      </c>
      <c r="C139" s="63">
        <v>-32287.31</v>
      </c>
      <c r="D139" s="63">
        <v>-34592.94</v>
      </c>
      <c r="E139" s="63">
        <v>-2305.63</v>
      </c>
      <c r="F139" s="49"/>
    </row>
    <row r="140" spans="2:6" x14ac:dyDescent="0.2">
      <c r="B140" s="62" t="s">
        <v>102</v>
      </c>
      <c r="C140" s="63">
        <v>-10302360.25</v>
      </c>
      <c r="D140" s="63">
        <v>-11452530.07</v>
      </c>
      <c r="E140" s="63">
        <v>-1150169.82</v>
      </c>
      <c r="F140" s="49"/>
    </row>
    <row r="141" spans="2:6" x14ac:dyDescent="0.2">
      <c r="B141" s="62" t="s">
        <v>103</v>
      </c>
      <c r="C141" s="63">
        <v>-371829.65</v>
      </c>
      <c r="D141" s="63">
        <v>-423790.45</v>
      </c>
      <c r="E141" s="63">
        <v>-51960.800000000003</v>
      </c>
      <c r="F141" s="49"/>
    </row>
    <row r="142" spans="2:6" x14ac:dyDescent="0.2">
      <c r="B142" s="62" t="s">
        <v>104</v>
      </c>
      <c r="C142" s="63">
        <v>-94415.03</v>
      </c>
      <c r="D142" s="63">
        <v>-134525.25</v>
      </c>
      <c r="E142" s="63">
        <v>-40110.22</v>
      </c>
      <c r="F142" s="49"/>
    </row>
    <row r="143" spans="2:6" x14ac:dyDescent="0.2">
      <c r="B143" s="62" t="s">
        <v>105</v>
      </c>
      <c r="C143" s="63">
        <v>-10404.08</v>
      </c>
      <c r="D143" s="63">
        <v>-12354.89</v>
      </c>
      <c r="E143" s="63">
        <v>-1950.81</v>
      </c>
      <c r="F143" s="49"/>
    </row>
    <row r="144" spans="2:6" x14ac:dyDescent="0.2">
      <c r="B144" s="62" t="s">
        <v>106</v>
      </c>
      <c r="C144" s="63">
        <v>-17744.990000000002</v>
      </c>
      <c r="D144" s="63">
        <v>-26297.59</v>
      </c>
      <c r="E144" s="63">
        <v>-8552.6</v>
      </c>
      <c r="F144" s="49"/>
    </row>
    <row r="145" spans="2:6" x14ac:dyDescent="0.2">
      <c r="B145" s="62" t="s">
        <v>107</v>
      </c>
      <c r="C145" s="63">
        <v>-1941068.33</v>
      </c>
      <c r="D145" s="63">
        <v>-2118774.25</v>
      </c>
      <c r="E145" s="63">
        <v>-177705.92</v>
      </c>
      <c r="F145" s="49"/>
    </row>
    <row r="146" spans="2:6" x14ac:dyDescent="0.2">
      <c r="B146" s="62" t="s">
        <v>108</v>
      </c>
      <c r="C146" s="63">
        <v>-378286.01</v>
      </c>
      <c r="D146" s="63">
        <v>-416843.67</v>
      </c>
      <c r="E146" s="63">
        <v>-38557.660000000003</v>
      </c>
      <c r="F146" s="49"/>
    </row>
    <row r="147" spans="2:6" x14ac:dyDescent="0.2">
      <c r="B147" s="62" t="s">
        <v>109</v>
      </c>
      <c r="C147" s="63">
        <v>-465223.88</v>
      </c>
      <c r="D147" s="63">
        <v>-483694.07</v>
      </c>
      <c r="E147" s="63">
        <v>-18470.189999999999</v>
      </c>
      <c r="F147" s="49"/>
    </row>
    <row r="148" spans="2:6" x14ac:dyDescent="0.2">
      <c r="B148" s="62" t="s">
        <v>110</v>
      </c>
      <c r="C148" s="63">
        <v>-2805131.6</v>
      </c>
      <c r="D148" s="63">
        <v>-3512226.12</v>
      </c>
      <c r="E148" s="63">
        <v>-707094.52</v>
      </c>
      <c r="F148" s="49"/>
    </row>
    <row r="149" spans="2:6" x14ac:dyDescent="0.2">
      <c r="B149" s="62" t="s">
        <v>111</v>
      </c>
      <c r="C149" s="63">
        <v>-1327.28</v>
      </c>
      <c r="D149" s="63">
        <v>-5309.1</v>
      </c>
      <c r="E149" s="63">
        <v>-3981.82</v>
      </c>
      <c r="F149" s="49"/>
    </row>
    <row r="150" spans="2:6" x14ac:dyDescent="0.2">
      <c r="B150" s="62" t="s">
        <v>112</v>
      </c>
      <c r="C150" s="63">
        <v>-2386756.79</v>
      </c>
      <c r="D150" s="63">
        <v>-2414049</v>
      </c>
      <c r="E150" s="63">
        <v>-27292.21</v>
      </c>
      <c r="F150" s="49"/>
    </row>
    <row r="151" spans="2:6" x14ac:dyDescent="0.2">
      <c r="B151" s="65" t="s">
        <v>113</v>
      </c>
      <c r="C151" s="63">
        <v>-4992.6499999999996</v>
      </c>
      <c r="D151" s="63">
        <v>-9272.06</v>
      </c>
      <c r="E151" s="63">
        <v>-4279.41</v>
      </c>
      <c r="F151" s="49"/>
    </row>
    <row r="152" spans="2:6" x14ac:dyDescent="0.2">
      <c r="B152" s="62" t="s">
        <v>114</v>
      </c>
      <c r="C152" s="63">
        <v>-639498.52</v>
      </c>
      <c r="D152" s="63">
        <v>-674235.37</v>
      </c>
      <c r="E152" s="63">
        <v>-34736.85</v>
      </c>
      <c r="F152" s="49"/>
    </row>
    <row r="153" spans="2:6" x14ac:dyDescent="0.2">
      <c r="B153" s="62" t="s">
        <v>115</v>
      </c>
      <c r="C153" s="63">
        <v>-891839.27</v>
      </c>
      <c r="D153" s="63">
        <v>-897321.74</v>
      </c>
      <c r="E153" s="63">
        <v>-5482.47</v>
      </c>
      <c r="F153" s="49"/>
    </row>
    <row r="154" spans="2:6" x14ac:dyDescent="0.2">
      <c r="B154" s="62" t="s">
        <v>116</v>
      </c>
      <c r="C154" s="63">
        <v>-385535.52</v>
      </c>
      <c r="D154" s="63">
        <v>-489500.3</v>
      </c>
      <c r="E154" s="63">
        <v>-103964.78</v>
      </c>
      <c r="F154" s="49"/>
    </row>
    <row r="155" spans="2:6" x14ac:dyDescent="0.2">
      <c r="B155" s="67" t="s">
        <v>117</v>
      </c>
      <c r="C155" s="63">
        <v>-150010</v>
      </c>
      <c r="D155" s="63">
        <v>-150210</v>
      </c>
      <c r="E155" s="63">
        <v>-200</v>
      </c>
      <c r="F155" s="53">
        <v>0</v>
      </c>
    </row>
    <row r="156" spans="2:6" ht="18" customHeight="1" x14ac:dyDescent="0.2">
      <c r="C156" s="68">
        <v>130004718.88</v>
      </c>
      <c r="D156" s="68">
        <v>131601453.51000001</v>
      </c>
      <c r="E156" s="68">
        <v>1596734.63</v>
      </c>
      <c r="F156" s="69"/>
    </row>
    <row r="159" spans="2:6" ht="21.75" customHeight="1" x14ac:dyDescent="0.2">
      <c r="B159" s="24" t="s">
        <v>118</v>
      </c>
      <c r="C159" s="25" t="s">
        <v>56</v>
      </c>
      <c r="D159" s="25" t="s">
        <v>57</v>
      </c>
      <c r="E159" s="25" t="s">
        <v>58</v>
      </c>
      <c r="F159" s="25" t="s">
        <v>59</v>
      </c>
    </row>
    <row r="160" spans="2:6" x14ac:dyDescent="0.2">
      <c r="B160" s="70" t="s">
        <v>119</v>
      </c>
      <c r="C160" s="28"/>
      <c r="D160" s="28"/>
      <c r="E160" s="28"/>
      <c r="F160" s="61"/>
    </row>
    <row r="161" spans="2:6" x14ac:dyDescent="0.2">
      <c r="B161" s="71"/>
      <c r="C161" s="31"/>
      <c r="D161" s="31"/>
      <c r="E161" s="31"/>
      <c r="F161" s="49"/>
    </row>
    <row r="162" spans="2:6" x14ac:dyDescent="0.2">
      <c r="B162" s="71" t="s">
        <v>120</v>
      </c>
      <c r="C162" s="43">
        <f>SUM(C163:C164)</f>
        <v>0</v>
      </c>
      <c r="D162" s="43">
        <f t="shared" ref="D162" si="1">SUM(D163:D164)</f>
        <v>0</v>
      </c>
      <c r="E162" s="43"/>
      <c r="F162" s="49"/>
    </row>
    <row r="163" spans="2:6" x14ac:dyDescent="0.2">
      <c r="B163" s="72" t="s">
        <v>121</v>
      </c>
      <c r="C163" s="73">
        <v>71035.05</v>
      </c>
      <c r="D163" s="73">
        <v>71035.05</v>
      </c>
      <c r="E163" s="73"/>
      <c r="F163" s="49"/>
    </row>
    <row r="164" spans="2:6" x14ac:dyDescent="0.2">
      <c r="B164" s="72" t="s">
        <v>122</v>
      </c>
      <c r="C164" s="73">
        <v>-71035.05</v>
      </c>
      <c r="D164" s="73">
        <v>-71035.05</v>
      </c>
      <c r="E164" s="73"/>
      <c r="F164" s="49"/>
    </row>
    <row r="165" spans="2:6" x14ac:dyDescent="0.2">
      <c r="B165" s="71"/>
      <c r="C165" s="31"/>
      <c r="D165" s="31"/>
      <c r="E165" s="31"/>
      <c r="F165" s="49"/>
    </row>
    <row r="166" spans="2:6" x14ac:dyDescent="0.2">
      <c r="B166" s="74"/>
      <c r="C166" s="34"/>
      <c r="D166" s="34"/>
      <c r="E166" s="34"/>
      <c r="F166" s="53"/>
    </row>
    <row r="167" spans="2:6" ht="16.5" customHeight="1" x14ac:dyDescent="0.2">
      <c r="C167" s="39">
        <f>C162</f>
        <v>0</v>
      </c>
      <c r="D167" s="39">
        <f>D162</f>
        <v>0</v>
      </c>
      <c r="E167" s="39">
        <f>E162</f>
        <v>0</v>
      </c>
      <c r="F167" s="69"/>
    </row>
    <row r="170" spans="2:6" ht="27" customHeight="1" x14ac:dyDescent="0.2">
      <c r="B170" s="24" t="s">
        <v>123</v>
      </c>
      <c r="C170" s="25" t="s">
        <v>9</v>
      </c>
    </row>
    <row r="171" spans="2:6" x14ac:dyDescent="0.2">
      <c r="B171" s="26" t="s">
        <v>124</v>
      </c>
      <c r="C171" s="28"/>
    </row>
    <row r="172" spans="2:6" x14ac:dyDescent="0.2">
      <c r="B172" s="29"/>
      <c r="C172" s="31"/>
    </row>
    <row r="173" spans="2:6" x14ac:dyDescent="0.2">
      <c r="B173" s="32"/>
      <c r="C173" s="34"/>
    </row>
    <row r="174" spans="2:6" ht="15" customHeight="1" x14ac:dyDescent="0.2">
      <c r="C174" s="25">
        <f>SUM(C172:C173)</f>
        <v>0</v>
      </c>
    </row>
    <row r="175" spans="2:6" x14ac:dyDescent="0.2">
      <c r="B175" s="5"/>
    </row>
    <row r="177" spans="2:6" ht="22.5" customHeight="1" x14ac:dyDescent="0.2">
      <c r="B177" s="75" t="s">
        <v>125</v>
      </c>
      <c r="C177" s="76" t="s">
        <v>9</v>
      </c>
      <c r="D177" s="77" t="s">
        <v>126</v>
      </c>
    </row>
    <row r="178" spans="2:6" x14ac:dyDescent="0.2">
      <c r="B178" s="71" t="s">
        <v>127</v>
      </c>
      <c r="C178" s="78">
        <f>C179</f>
        <v>6000</v>
      </c>
      <c r="D178" s="79"/>
    </row>
    <row r="179" spans="2:6" x14ac:dyDescent="0.2">
      <c r="B179" s="72" t="s">
        <v>128</v>
      </c>
      <c r="C179" s="80">
        <v>6000</v>
      </c>
      <c r="D179" s="81"/>
    </row>
    <row r="180" spans="2:6" x14ac:dyDescent="0.2">
      <c r="B180" s="82"/>
      <c r="C180" s="83"/>
      <c r="D180" s="83"/>
    </row>
    <row r="181" spans="2:6" x14ac:dyDescent="0.2">
      <c r="B181" s="82"/>
      <c r="C181" s="83"/>
      <c r="D181" s="83"/>
    </row>
    <row r="182" spans="2:6" x14ac:dyDescent="0.2">
      <c r="B182" s="84"/>
      <c r="C182" s="85"/>
      <c r="D182" s="85"/>
    </row>
    <row r="183" spans="2:6" ht="14.25" customHeight="1" x14ac:dyDescent="0.2">
      <c r="C183" s="39">
        <f>C178</f>
        <v>6000</v>
      </c>
      <c r="D183" s="25"/>
    </row>
    <row r="187" spans="2:6" x14ac:dyDescent="0.2">
      <c r="B187" s="18" t="s">
        <v>129</v>
      </c>
    </row>
    <row r="189" spans="2:6" ht="20.25" customHeight="1" x14ac:dyDescent="0.2">
      <c r="B189" s="75" t="s">
        <v>130</v>
      </c>
      <c r="C189" s="76" t="s">
        <v>9</v>
      </c>
      <c r="D189" s="25" t="s">
        <v>25</v>
      </c>
      <c r="E189" s="25" t="s">
        <v>26</v>
      </c>
      <c r="F189" s="25" t="s">
        <v>27</v>
      </c>
    </row>
    <row r="190" spans="2:6" x14ac:dyDescent="0.2">
      <c r="B190" s="26" t="s">
        <v>131</v>
      </c>
      <c r="C190" s="86">
        <f>SUM(C191:C200)</f>
        <v>5751331.54</v>
      </c>
      <c r="D190" s="61"/>
      <c r="E190" s="28"/>
      <c r="F190" s="28"/>
    </row>
    <row r="191" spans="2:6" x14ac:dyDescent="0.2">
      <c r="B191" s="62" t="s">
        <v>132</v>
      </c>
      <c r="C191" s="87">
        <v>50980.45</v>
      </c>
      <c r="D191" s="49"/>
      <c r="E191" s="31"/>
      <c r="F191" s="31"/>
    </row>
    <row r="192" spans="2:6" x14ac:dyDescent="0.2">
      <c r="B192" s="62" t="s">
        <v>133</v>
      </c>
      <c r="C192" s="87">
        <v>1428478.08</v>
      </c>
      <c r="D192" s="49"/>
      <c r="E192" s="31"/>
      <c r="F192" s="31"/>
    </row>
    <row r="193" spans="2:6" x14ac:dyDescent="0.2">
      <c r="B193" s="62" t="s">
        <v>134</v>
      </c>
      <c r="C193" s="87">
        <v>4301.09</v>
      </c>
      <c r="D193" s="49"/>
      <c r="E193" s="31"/>
      <c r="F193" s="31"/>
    </row>
    <row r="194" spans="2:6" x14ac:dyDescent="0.2">
      <c r="B194" s="62" t="s">
        <v>135</v>
      </c>
      <c r="C194" s="87">
        <v>145742</v>
      </c>
      <c r="D194" s="49"/>
      <c r="E194" s="31"/>
      <c r="F194" s="31"/>
    </row>
    <row r="195" spans="2:6" x14ac:dyDescent="0.2">
      <c r="B195" s="62" t="s">
        <v>136</v>
      </c>
      <c r="C195" s="87">
        <v>104223.16</v>
      </c>
      <c r="D195" s="49"/>
      <c r="E195" s="31"/>
      <c r="F195" s="31"/>
    </row>
    <row r="196" spans="2:6" x14ac:dyDescent="0.2">
      <c r="B196" s="62" t="s">
        <v>137</v>
      </c>
      <c r="C196" s="87">
        <v>1768123</v>
      </c>
      <c r="D196" s="49"/>
      <c r="E196" s="31"/>
      <c r="F196" s="31"/>
    </row>
    <row r="197" spans="2:6" x14ac:dyDescent="0.2">
      <c r="B197" s="62" t="s">
        <v>138</v>
      </c>
      <c r="C197" s="87">
        <v>1169336.74</v>
      </c>
      <c r="D197" s="49"/>
      <c r="E197" s="31"/>
      <c r="F197" s="31"/>
    </row>
    <row r="198" spans="2:6" x14ac:dyDescent="0.2">
      <c r="B198" s="62" t="s">
        <v>139</v>
      </c>
      <c r="C198" s="87">
        <v>4845</v>
      </c>
      <c r="D198" s="49"/>
      <c r="E198" s="31"/>
      <c r="F198" s="31"/>
    </row>
    <row r="199" spans="2:6" x14ac:dyDescent="0.2">
      <c r="B199" s="62" t="s">
        <v>140</v>
      </c>
      <c r="C199" s="87">
        <v>1074412.05</v>
      </c>
      <c r="D199" s="49"/>
      <c r="E199" s="31"/>
      <c r="F199" s="31"/>
    </row>
    <row r="200" spans="2:6" x14ac:dyDescent="0.2">
      <c r="B200" s="62" t="s">
        <v>141</v>
      </c>
      <c r="C200" s="87">
        <v>889.97</v>
      </c>
      <c r="D200" s="49"/>
      <c r="E200" s="31"/>
      <c r="F200" s="31"/>
    </row>
    <row r="201" spans="2:6" x14ac:dyDescent="0.2">
      <c r="B201" s="62"/>
      <c r="C201" s="87" t="s">
        <v>15</v>
      </c>
      <c r="D201" s="49"/>
      <c r="E201" s="31"/>
      <c r="F201" s="31"/>
    </row>
    <row r="202" spans="2:6" x14ac:dyDescent="0.2">
      <c r="B202" s="29" t="s">
        <v>142</v>
      </c>
      <c r="C202" s="88">
        <v>0</v>
      </c>
      <c r="D202" s="49"/>
      <c r="E202" s="31"/>
      <c r="F202" s="31"/>
    </row>
    <row r="203" spans="2:6" x14ac:dyDescent="0.2">
      <c r="B203" s="32"/>
      <c r="C203" s="34"/>
      <c r="D203" s="53"/>
      <c r="E203" s="34"/>
      <c r="F203" s="34"/>
    </row>
    <row r="204" spans="2:6" ht="16.5" customHeight="1" x14ac:dyDescent="0.2">
      <c r="C204" s="39">
        <f>SUM(C191:C200)</f>
        <v>5751331.54</v>
      </c>
      <c r="D204" s="25">
        <f t="shared" ref="D204:F204" si="2">SUM(D202:D203)</f>
        <v>0</v>
      </c>
      <c r="E204" s="25">
        <f t="shared" si="2"/>
        <v>0</v>
      </c>
      <c r="F204" s="25">
        <f t="shared" si="2"/>
        <v>0</v>
      </c>
    </row>
    <row r="208" spans="2:6" ht="20.25" customHeight="1" x14ac:dyDescent="0.2">
      <c r="B208" s="89" t="s">
        <v>143</v>
      </c>
      <c r="C208" s="76" t="s">
        <v>9</v>
      </c>
      <c r="D208" s="25" t="s">
        <v>144</v>
      </c>
      <c r="E208" s="25" t="s">
        <v>126</v>
      </c>
    </row>
    <row r="209" spans="2:5" x14ac:dyDescent="0.2">
      <c r="B209" s="70" t="s">
        <v>145</v>
      </c>
      <c r="C209" s="90"/>
      <c r="D209" s="91"/>
      <c r="E209" s="92"/>
    </row>
    <row r="210" spans="2:5" x14ac:dyDescent="0.2">
      <c r="B210" s="93"/>
      <c r="C210" s="94"/>
      <c r="D210" s="95"/>
      <c r="E210" s="96"/>
    </row>
    <row r="211" spans="2:5" x14ac:dyDescent="0.2">
      <c r="B211" s="97"/>
      <c r="C211" s="98"/>
      <c r="D211" s="99"/>
      <c r="E211" s="100"/>
    </row>
    <row r="212" spans="2:5" ht="16.5" customHeight="1" x14ac:dyDescent="0.2">
      <c r="C212" s="25">
        <f>SUM(C210:C211)</f>
        <v>0</v>
      </c>
      <c r="D212" s="101"/>
      <c r="E212" s="102"/>
    </row>
    <row r="215" spans="2:5" ht="27.75" customHeight="1" x14ac:dyDescent="0.2">
      <c r="B215" s="89" t="s">
        <v>146</v>
      </c>
      <c r="C215" s="76" t="s">
        <v>9</v>
      </c>
      <c r="D215" s="25" t="s">
        <v>144</v>
      </c>
      <c r="E215" s="25" t="s">
        <v>126</v>
      </c>
    </row>
    <row r="216" spans="2:5" x14ac:dyDescent="0.2">
      <c r="B216" s="70" t="s">
        <v>147</v>
      </c>
      <c r="C216" s="90"/>
      <c r="D216" s="91"/>
      <c r="E216" s="92"/>
    </row>
    <row r="217" spans="2:5" x14ac:dyDescent="0.2">
      <c r="B217" s="93"/>
      <c r="C217" s="94"/>
      <c r="D217" s="95"/>
      <c r="E217" s="96"/>
    </row>
    <row r="218" spans="2:5" x14ac:dyDescent="0.2">
      <c r="B218" s="97"/>
      <c r="C218" s="98"/>
      <c r="D218" s="99"/>
      <c r="E218" s="100"/>
    </row>
    <row r="219" spans="2:5" ht="15" customHeight="1" x14ac:dyDescent="0.2">
      <c r="C219" s="25">
        <f>SUM(C217:C218)</f>
        <v>0</v>
      </c>
      <c r="D219" s="101"/>
      <c r="E219" s="102"/>
    </row>
    <row r="220" spans="2:5" x14ac:dyDescent="0.2">
      <c r="B220" s="5"/>
    </row>
    <row r="222" spans="2:5" ht="24" customHeight="1" x14ac:dyDescent="0.2">
      <c r="B222" s="89" t="s">
        <v>148</v>
      </c>
      <c r="C222" s="76" t="s">
        <v>9</v>
      </c>
      <c r="D222" s="25" t="s">
        <v>144</v>
      </c>
      <c r="E222" s="25" t="s">
        <v>126</v>
      </c>
    </row>
    <row r="223" spans="2:5" x14ac:dyDescent="0.2">
      <c r="B223" s="70" t="s">
        <v>149</v>
      </c>
      <c r="C223" s="90"/>
      <c r="D223" s="91"/>
      <c r="E223" s="92"/>
    </row>
    <row r="224" spans="2:5" x14ac:dyDescent="0.2">
      <c r="B224" s="93"/>
      <c r="C224" s="94"/>
      <c r="D224" s="95"/>
      <c r="E224" s="96"/>
    </row>
    <row r="225" spans="2:5" x14ac:dyDescent="0.2">
      <c r="B225" s="97"/>
      <c r="C225" s="98"/>
      <c r="D225" s="99"/>
      <c r="E225" s="100"/>
    </row>
    <row r="226" spans="2:5" ht="16.5" customHeight="1" x14ac:dyDescent="0.2">
      <c r="C226" s="25">
        <f>SUM(C224:C225)</f>
        <v>0</v>
      </c>
      <c r="D226" s="101"/>
      <c r="E226" s="102"/>
    </row>
    <row r="229" spans="2:5" ht="24" customHeight="1" x14ac:dyDescent="0.2">
      <c r="B229" s="89" t="s">
        <v>150</v>
      </c>
      <c r="C229" s="76" t="s">
        <v>9</v>
      </c>
      <c r="D229" s="103" t="s">
        <v>144</v>
      </c>
      <c r="E229" s="103" t="s">
        <v>47</v>
      </c>
    </row>
    <row r="230" spans="2:5" x14ac:dyDescent="0.2">
      <c r="B230" s="26" t="s">
        <v>151</v>
      </c>
      <c r="C230" s="104">
        <f>SUM(C231:C231)</f>
        <v>0</v>
      </c>
      <c r="D230" s="28">
        <v>0</v>
      </c>
      <c r="E230" s="28">
        <v>0</v>
      </c>
    </row>
    <row r="231" spans="2:5" ht="30" x14ac:dyDescent="0.2">
      <c r="B231" s="62" t="s">
        <v>15</v>
      </c>
      <c r="C231" s="105" t="s">
        <v>15</v>
      </c>
      <c r="D231" s="106" t="s">
        <v>152</v>
      </c>
      <c r="E231" s="31"/>
    </row>
    <row r="232" spans="2:5" x14ac:dyDescent="0.2">
      <c r="B232" s="32"/>
      <c r="C232" s="107"/>
      <c r="D232" s="108">
        <v>0</v>
      </c>
      <c r="E232" s="108">
        <v>0</v>
      </c>
    </row>
    <row r="233" spans="2:5" ht="18.75" customHeight="1" x14ac:dyDescent="0.2">
      <c r="C233" s="25">
        <f>SUM(C231:C232)</f>
        <v>0</v>
      </c>
      <c r="D233" s="101"/>
      <c r="E233" s="102"/>
    </row>
    <row r="237" spans="2:5" x14ac:dyDescent="0.2">
      <c r="B237" s="18" t="s">
        <v>153</v>
      </c>
    </row>
    <row r="238" spans="2:5" x14ac:dyDescent="0.2">
      <c r="B238" s="18"/>
    </row>
    <row r="239" spans="2:5" x14ac:dyDescent="0.2">
      <c r="B239" s="18" t="s">
        <v>154</v>
      </c>
    </row>
    <row r="241" spans="2:5" ht="24" customHeight="1" x14ac:dyDescent="0.2">
      <c r="B241" s="75" t="s">
        <v>155</v>
      </c>
      <c r="C241" s="109" t="s">
        <v>9</v>
      </c>
      <c r="D241" s="25" t="s">
        <v>156</v>
      </c>
      <c r="E241" s="25" t="s">
        <v>47</v>
      </c>
    </row>
    <row r="242" spans="2:5" x14ac:dyDescent="0.2">
      <c r="B242" s="110" t="s">
        <v>157</v>
      </c>
      <c r="C242" s="63">
        <v>18900</v>
      </c>
      <c r="D242" s="49"/>
      <c r="E242" s="31"/>
    </row>
    <row r="243" spans="2:5" x14ac:dyDescent="0.2">
      <c r="B243" s="110" t="s">
        <v>158</v>
      </c>
      <c r="C243" s="63">
        <v>70490.880000000005</v>
      </c>
      <c r="D243" s="49"/>
      <c r="E243" s="31"/>
    </row>
    <row r="244" spans="2:5" x14ac:dyDescent="0.2">
      <c r="B244" s="110" t="s">
        <v>159</v>
      </c>
      <c r="C244" s="63">
        <v>89390.88</v>
      </c>
      <c r="D244" s="49"/>
      <c r="E244" s="31"/>
    </row>
    <row r="245" spans="2:5" x14ac:dyDescent="0.2">
      <c r="B245" s="110" t="s">
        <v>160</v>
      </c>
      <c r="C245" s="63">
        <v>369860</v>
      </c>
      <c r="D245" s="49"/>
      <c r="E245" s="31"/>
    </row>
    <row r="246" spans="2:5" x14ac:dyDescent="0.2">
      <c r="B246" s="111" t="s">
        <v>161</v>
      </c>
      <c r="C246" s="63">
        <v>9633</v>
      </c>
      <c r="D246" s="49"/>
      <c r="E246" s="31"/>
    </row>
    <row r="247" spans="2:5" x14ac:dyDescent="0.2">
      <c r="B247" s="111" t="s">
        <v>162</v>
      </c>
      <c r="C247" s="63">
        <v>1515511.2</v>
      </c>
      <c r="D247" s="49"/>
      <c r="E247" s="31"/>
    </row>
    <row r="248" spans="2:5" x14ac:dyDescent="0.2">
      <c r="B248" s="111" t="s">
        <v>163</v>
      </c>
      <c r="C248" s="63">
        <v>39120</v>
      </c>
      <c r="D248" s="49"/>
      <c r="E248" s="31"/>
    </row>
    <row r="249" spans="2:5" x14ac:dyDescent="0.2">
      <c r="B249" s="110" t="s">
        <v>164</v>
      </c>
      <c r="C249" s="63">
        <v>89100</v>
      </c>
      <c r="D249" s="49"/>
      <c r="E249" s="31"/>
    </row>
    <row r="250" spans="2:5" x14ac:dyDescent="0.2">
      <c r="B250" s="111" t="s">
        <v>165</v>
      </c>
      <c r="C250" s="63">
        <v>1274753.05</v>
      </c>
      <c r="D250" s="49"/>
      <c r="E250" s="31"/>
    </row>
    <row r="251" spans="2:5" x14ac:dyDescent="0.2">
      <c r="B251" s="111" t="s">
        <v>166</v>
      </c>
      <c r="C251" s="63">
        <v>3297977.25</v>
      </c>
      <c r="D251" s="49"/>
      <c r="E251" s="31"/>
    </row>
    <row r="252" spans="2:5" x14ac:dyDescent="0.2">
      <c r="B252" s="111" t="s">
        <v>167</v>
      </c>
      <c r="C252" s="63">
        <v>3387368.13</v>
      </c>
      <c r="D252" s="49"/>
      <c r="E252" s="31"/>
    </row>
    <row r="253" spans="2:5" x14ac:dyDescent="0.2">
      <c r="B253" s="111" t="s">
        <v>168</v>
      </c>
      <c r="C253" s="63">
        <v>74779.12</v>
      </c>
      <c r="D253" s="49"/>
      <c r="E253" s="31"/>
    </row>
    <row r="254" spans="2:5" x14ac:dyDescent="0.2">
      <c r="B254" s="111" t="s">
        <v>169</v>
      </c>
      <c r="C254" s="63">
        <v>74779.12</v>
      </c>
      <c r="D254" s="49"/>
      <c r="E254" s="31"/>
    </row>
    <row r="255" spans="2:5" x14ac:dyDescent="0.2">
      <c r="B255" s="111" t="s">
        <v>170</v>
      </c>
      <c r="C255" s="63">
        <v>17060</v>
      </c>
      <c r="D255" s="49"/>
      <c r="E255" s="31"/>
    </row>
    <row r="256" spans="2:5" x14ac:dyDescent="0.2">
      <c r="B256" s="111" t="s">
        <v>171</v>
      </c>
      <c r="C256" s="63">
        <v>81506</v>
      </c>
      <c r="D256" s="49"/>
      <c r="E256" s="31"/>
    </row>
    <row r="257" spans="2:5" x14ac:dyDescent="0.2">
      <c r="B257" s="111" t="s">
        <v>172</v>
      </c>
      <c r="C257" s="63">
        <v>1612200</v>
      </c>
      <c r="D257" s="49"/>
      <c r="E257" s="31"/>
    </row>
    <row r="258" spans="2:5" x14ac:dyDescent="0.2">
      <c r="B258" s="111" t="s">
        <v>173</v>
      </c>
      <c r="C258" s="63">
        <v>1710766</v>
      </c>
      <c r="D258" s="49"/>
      <c r="E258" s="31"/>
    </row>
    <row r="259" spans="2:5" x14ac:dyDescent="0.2">
      <c r="B259" s="111" t="s">
        <v>174</v>
      </c>
      <c r="C259" s="63">
        <v>1785545.12</v>
      </c>
      <c r="D259" s="49"/>
      <c r="E259" s="31"/>
    </row>
    <row r="260" spans="2:5" x14ac:dyDescent="0.2">
      <c r="B260" s="71" t="s">
        <v>175</v>
      </c>
      <c r="C260" s="64">
        <v>5172913.25</v>
      </c>
      <c r="D260" s="49"/>
      <c r="E260" s="31"/>
    </row>
    <row r="261" spans="2:5" x14ac:dyDescent="0.2">
      <c r="B261" s="111" t="s">
        <v>176</v>
      </c>
      <c r="C261" s="63">
        <v>20763039.989999998</v>
      </c>
      <c r="D261" s="49"/>
      <c r="E261" s="31"/>
    </row>
    <row r="262" spans="2:5" x14ac:dyDescent="0.2">
      <c r="B262" s="111" t="s">
        <v>177</v>
      </c>
      <c r="C262" s="63">
        <v>661981.37</v>
      </c>
      <c r="D262" s="49"/>
      <c r="E262" s="31"/>
    </row>
    <row r="263" spans="2:5" x14ac:dyDescent="0.2">
      <c r="B263" s="111" t="s">
        <v>178</v>
      </c>
      <c r="C263" s="63">
        <v>1953793.88</v>
      </c>
      <c r="D263" s="49"/>
      <c r="E263" s="31"/>
    </row>
    <row r="264" spans="2:5" x14ac:dyDescent="0.2">
      <c r="B264" s="111" t="s">
        <v>179</v>
      </c>
      <c r="C264" s="63">
        <v>23378815.239999998</v>
      </c>
      <c r="D264" s="49"/>
      <c r="E264" s="31"/>
    </row>
    <row r="265" spans="2:5" x14ac:dyDescent="0.2">
      <c r="B265" s="111" t="s">
        <v>180</v>
      </c>
      <c r="C265" s="63">
        <v>23378815.239999998</v>
      </c>
      <c r="D265" s="49"/>
      <c r="E265" s="31"/>
    </row>
    <row r="266" spans="2:5" x14ac:dyDescent="0.2">
      <c r="B266" s="111" t="s">
        <v>181</v>
      </c>
      <c r="C266" s="63">
        <v>20341815.789999999</v>
      </c>
      <c r="D266" s="49"/>
      <c r="E266" s="31"/>
    </row>
    <row r="267" spans="2:5" x14ac:dyDescent="0.2">
      <c r="B267" s="111" t="s">
        <v>182</v>
      </c>
      <c r="C267" s="63">
        <v>2057626.56</v>
      </c>
      <c r="D267" s="49"/>
      <c r="E267" s="31"/>
    </row>
    <row r="268" spans="2:5" x14ac:dyDescent="0.2">
      <c r="B268" s="111" t="s">
        <v>183</v>
      </c>
      <c r="C268" s="63">
        <v>7182001.1900000004</v>
      </c>
      <c r="D268" s="49"/>
      <c r="E268" s="31"/>
    </row>
    <row r="269" spans="2:5" x14ac:dyDescent="0.2">
      <c r="B269" s="111" t="s">
        <v>184</v>
      </c>
      <c r="C269" s="63">
        <v>29581443.539999999</v>
      </c>
      <c r="D269" s="49"/>
      <c r="E269" s="31"/>
    </row>
    <row r="270" spans="2:5" x14ac:dyDescent="0.2">
      <c r="B270" s="111" t="s">
        <v>185</v>
      </c>
      <c r="C270" s="63">
        <v>29581443.539999999</v>
      </c>
      <c r="D270" s="49"/>
      <c r="E270" s="31"/>
    </row>
    <row r="271" spans="2:5" x14ac:dyDescent="0.2">
      <c r="B271" s="71" t="s">
        <v>186</v>
      </c>
      <c r="C271" s="64">
        <v>52960258.780000001</v>
      </c>
      <c r="D271" s="49"/>
      <c r="E271" s="31"/>
    </row>
    <row r="272" spans="2:5" x14ac:dyDescent="0.2">
      <c r="B272" s="112"/>
      <c r="C272" s="113" t="s">
        <v>15</v>
      </c>
      <c r="D272" s="53"/>
      <c r="E272" s="34"/>
    </row>
    <row r="273" spans="2:5" ht="15.75" customHeight="1" x14ac:dyDescent="0.2">
      <c r="C273" s="114">
        <f>C260+C271</f>
        <v>58133172.030000001</v>
      </c>
      <c r="D273" s="101"/>
      <c r="E273" s="102"/>
    </row>
    <row r="274" spans="2:5" x14ac:dyDescent="0.2">
      <c r="C274" s="115" t="s">
        <v>15</v>
      </c>
    </row>
    <row r="276" spans="2:5" ht="24.75" customHeight="1" x14ac:dyDescent="0.2">
      <c r="B276" s="75" t="s">
        <v>187</v>
      </c>
      <c r="C276" s="109" t="s">
        <v>9</v>
      </c>
      <c r="D276" s="25" t="s">
        <v>156</v>
      </c>
      <c r="E276" s="25" t="s">
        <v>47</v>
      </c>
    </row>
    <row r="277" spans="2:5" ht="25.5" x14ac:dyDescent="0.2">
      <c r="B277" s="116" t="s">
        <v>188</v>
      </c>
      <c r="C277" s="117">
        <f>C278+C281</f>
        <v>60163.88</v>
      </c>
      <c r="D277" s="28"/>
      <c r="E277" s="28"/>
    </row>
    <row r="278" spans="2:5" x14ac:dyDescent="0.2">
      <c r="B278" s="29" t="s">
        <v>189</v>
      </c>
      <c r="C278" s="43">
        <f>C279</f>
        <v>60160.6</v>
      </c>
      <c r="D278" s="31"/>
      <c r="E278" s="31"/>
    </row>
    <row r="279" spans="2:5" x14ac:dyDescent="0.2">
      <c r="B279" s="62" t="s">
        <v>190</v>
      </c>
      <c r="C279" s="30">
        <v>60160.6</v>
      </c>
      <c r="D279" s="31"/>
      <c r="E279" s="31"/>
    </row>
    <row r="280" spans="2:5" x14ac:dyDescent="0.2">
      <c r="B280" s="62"/>
      <c r="C280" s="30"/>
      <c r="D280" s="31"/>
      <c r="E280" s="31"/>
    </row>
    <row r="281" spans="2:5" x14ac:dyDescent="0.2">
      <c r="B281" s="29" t="s">
        <v>191</v>
      </c>
      <c r="C281" s="43">
        <f>C282</f>
        <v>3.28</v>
      </c>
      <c r="D281" s="31"/>
      <c r="E281" s="31"/>
    </row>
    <row r="282" spans="2:5" x14ac:dyDescent="0.2">
      <c r="B282" s="62" t="s">
        <v>192</v>
      </c>
      <c r="C282" s="30">
        <v>3.28</v>
      </c>
      <c r="D282" s="31"/>
      <c r="E282" s="31"/>
    </row>
    <row r="283" spans="2:5" x14ac:dyDescent="0.2">
      <c r="B283" s="32"/>
      <c r="C283" s="33"/>
      <c r="D283" s="34"/>
      <c r="E283" s="34"/>
    </row>
    <row r="284" spans="2:5" ht="16.5" customHeight="1" x14ac:dyDescent="0.2">
      <c r="C284" s="35">
        <f>C278+C281</f>
        <v>60163.88</v>
      </c>
      <c r="D284" s="101"/>
      <c r="E284" s="102"/>
    </row>
    <row r="288" spans="2:5" x14ac:dyDescent="0.2">
      <c r="B288" s="18" t="s">
        <v>193</v>
      </c>
    </row>
    <row r="290" spans="2:5" ht="26.25" customHeight="1" x14ac:dyDescent="0.2">
      <c r="B290" s="89" t="s">
        <v>194</v>
      </c>
      <c r="C290" s="76" t="s">
        <v>9</v>
      </c>
      <c r="D290" s="103" t="s">
        <v>195</v>
      </c>
      <c r="E290" s="25" t="s">
        <v>196</v>
      </c>
    </row>
    <row r="291" spans="2:5" x14ac:dyDescent="0.2">
      <c r="B291" s="26" t="s">
        <v>197</v>
      </c>
      <c r="C291" s="118">
        <f>SUM(C292:C394)</f>
        <v>62097311.579999983</v>
      </c>
      <c r="D291" s="104">
        <f>SUM(D292:D394)</f>
        <v>99.999599999999973</v>
      </c>
      <c r="E291" s="61">
        <v>0</v>
      </c>
    </row>
    <row r="292" spans="2:5" x14ac:dyDescent="0.2">
      <c r="B292" s="119" t="s">
        <v>198</v>
      </c>
      <c r="C292" s="63">
        <v>24349607.949999999</v>
      </c>
      <c r="D292" s="120">
        <v>39.212000000000003</v>
      </c>
      <c r="E292" s="49"/>
    </row>
    <row r="293" spans="2:5" x14ac:dyDescent="0.2">
      <c r="B293" s="119" t="s">
        <v>199</v>
      </c>
      <c r="C293" s="63">
        <v>1268280.25</v>
      </c>
      <c r="D293" s="120">
        <v>2.0424000000000002</v>
      </c>
      <c r="E293" s="49"/>
    </row>
    <row r="294" spans="2:5" x14ac:dyDescent="0.2">
      <c r="B294" s="119" t="s">
        <v>200</v>
      </c>
      <c r="C294" s="63">
        <v>2136376.04</v>
      </c>
      <c r="D294" s="120">
        <v>3.4403999999999999</v>
      </c>
      <c r="E294" s="49"/>
    </row>
    <row r="295" spans="2:5" x14ac:dyDescent="0.2">
      <c r="B295" s="119" t="s">
        <v>201</v>
      </c>
      <c r="C295" s="63">
        <v>4505890.63</v>
      </c>
      <c r="D295" s="120">
        <v>7.2561999999999998</v>
      </c>
      <c r="E295" s="49"/>
    </row>
    <row r="296" spans="2:5" x14ac:dyDescent="0.2">
      <c r="B296" s="119" t="s">
        <v>202</v>
      </c>
      <c r="C296" s="63">
        <v>4059574.6</v>
      </c>
      <c r="D296" s="120">
        <v>6.5373999999999999</v>
      </c>
      <c r="E296" s="49"/>
    </row>
    <row r="297" spans="2:5" x14ac:dyDescent="0.2">
      <c r="B297" s="119" t="s">
        <v>203</v>
      </c>
      <c r="C297" s="63">
        <v>1492405.67</v>
      </c>
      <c r="D297" s="120">
        <v>2.4033000000000002</v>
      </c>
      <c r="E297" s="49"/>
    </row>
    <row r="298" spans="2:5" x14ac:dyDescent="0.2">
      <c r="B298" s="119" t="s">
        <v>204</v>
      </c>
      <c r="C298" s="63">
        <v>311756.12</v>
      </c>
      <c r="D298" s="120">
        <v>0.502</v>
      </c>
      <c r="E298" s="49"/>
    </row>
    <row r="299" spans="2:5" x14ac:dyDescent="0.2">
      <c r="B299" s="119" t="s">
        <v>205</v>
      </c>
      <c r="C299" s="63">
        <v>1537700.43</v>
      </c>
      <c r="D299" s="120">
        <v>2.4763000000000002</v>
      </c>
      <c r="E299" s="49"/>
    </row>
    <row r="300" spans="2:5" x14ac:dyDescent="0.2">
      <c r="B300" s="119" t="s">
        <v>206</v>
      </c>
      <c r="C300" s="63">
        <v>1757256.34</v>
      </c>
      <c r="D300" s="120">
        <v>2.8298000000000001</v>
      </c>
      <c r="E300" s="49"/>
    </row>
    <row r="301" spans="2:5" x14ac:dyDescent="0.2">
      <c r="B301" s="119" t="s">
        <v>207</v>
      </c>
      <c r="C301" s="63">
        <v>954288</v>
      </c>
      <c r="D301" s="120">
        <v>1.5367999999999999</v>
      </c>
      <c r="E301" s="49"/>
    </row>
    <row r="302" spans="2:5" x14ac:dyDescent="0.2">
      <c r="B302" s="65" t="s">
        <v>208</v>
      </c>
      <c r="C302" s="63">
        <v>127717.06</v>
      </c>
      <c r="D302" s="120">
        <v>0.20569999999999999</v>
      </c>
      <c r="E302" s="49"/>
    </row>
    <row r="303" spans="2:5" x14ac:dyDescent="0.2">
      <c r="B303" s="119" t="s">
        <v>209</v>
      </c>
      <c r="C303" s="63">
        <v>6774.4</v>
      </c>
      <c r="D303" s="120">
        <v>1.09E-2</v>
      </c>
      <c r="E303" s="49"/>
    </row>
    <row r="304" spans="2:5" x14ac:dyDescent="0.2">
      <c r="B304" s="119" t="s">
        <v>210</v>
      </c>
      <c r="C304" s="63">
        <v>8342.7999999999993</v>
      </c>
      <c r="D304" s="120">
        <v>1.34E-2</v>
      </c>
      <c r="E304" s="49"/>
    </row>
    <row r="305" spans="2:5" x14ac:dyDescent="0.2">
      <c r="B305" s="119" t="s">
        <v>211</v>
      </c>
      <c r="C305" s="63">
        <v>138319.95000000001</v>
      </c>
      <c r="D305" s="120">
        <v>0.22270000000000001</v>
      </c>
      <c r="E305" s="49"/>
    </row>
    <row r="306" spans="2:5" x14ac:dyDescent="0.2">
      <c r="B306" s="119" t="s">
        <v>212</v>
      </c>
      <c r="C306" s="63">
        <v>1284661.01</v>
      </c>
      <c r="D306" s="120">
        <v>2.0688</v>
      </c>
      <c r="E306" s="49"/>
    </row>
    <row r="307" spans="2:5" x14ac:dyDescent="0.2">
      <c r="B307" s="119" t="s">
        <v>213</v>
      </c>
      <c r="C307" s="63">
        <v>8902.2999999999993</v>
      </c>
      <c r="D307" s="120">
        <v>1.43E-2</v>
      </c>
      <c r="E307" s="49"/>
    </row>
    <row r="308" spans="2:5" x14ac:dyDescent="0.2">
      <c r="B308" s="119" t="s">
        <v>214</v>
      </c>
      <c r="C308" s="63">
        <v>45208.13</v>
      </c>
      <c r="D308" s="120">
        <v>7.2800000000000004E-2</v>
      </c>
      <c r="E308" s="49"/>
    </row>
    <row r="309" spans="2:5" x14ac:dyDescent="0.2">
      <c r="B309" s="119" t="s">
        <v>215</v>
      </c>
      <c r="C309" s="63">
        <v>63342.03</v>
      </c>
      <c r="D309" s="120">
        <v>0.10199999999999999</v>
      </c>
      <c r="E309" s="49"/>
    </row>
    <row r="310" spans="2:5" x14ac:dyDescent="0.2">
      <c r="B310" s="119" t="s">
        <v>216</v>
      </c>
      <c r="C310" s="63">
        <v>22720.7</v>
      </c>
      <c r="D310" s="120">
        <v>3.6600000000000001E-2</v>
      </c>
      <c r="E310" s="49"/>
    </row>
    <row r="311" spans="2:5" x14ac:dyDescent="0.2">
      <c r="B311" s="119" t="s">
        <v>217</v>
      </c>
      <c r="C311" s="63">
        <v>4433.3500000000004</v>
      </c>
      <c r="D311" s="120">
        <v>7.1000000000000004E-3</v>
      </c>
      <c r="E311" s="49"/>
    </row>
    <row r="312" spans="2:5" x14ac:dyDescent="0.2">
      <c r="B312" s="119" t="s">
        <v>218</v>
      </c>
      <c r="C312" s="63">
        <v>1759</v>
      </c>
      <c r="D312" s="120">
        <v>2.8E-3</v>
      </c>
      <c r="E312" s="49"/>
    </row>
    <row r="313" spans="2:5" x14ac:dyDescent="0.2">
      <c r="B313" s="119" t="s">
        <v>219</v>
      </c>
      <c r="C313" s="63">
        <v>11708.69</v>
      </c>
      <c r="D313" s="120">
        <v>1.89E-2</v>
      </c>
      <c r="E313" s="49"/>
    </row>
    <row r="314" spans="2:5" x14ac:dyDescent="0.2">
      <c r="B314" s="119" t="s">
        <v>220</v>
      </c>
      <c r="C314" s="63">
        <v>3712.81</v>
      </c>
      <c r="D314" s="120">
        <v>6.0000000000000001E-3</v>
      </c>
      <c r="E314" s="49"/>
    </row>
    <row r="315" spans="2:5" x14ac:dyDescent="0.2">
      <c r="B315" s="119" t="s">
        <v>221</v>
      </c>
      <c r="C315" s="63">
        <v>178998.26</v>
      </c>
      <c r="D315" s="120">
        <v>0.2883</v>
      </c>
      <c r="E315" s="49"/>
    </row>
    <row r="316" spans="2:5" x14ac:dyDescent="0.2">
      <c r="B316" s="119" t="s">
        <v>222</v>
      </c>
      <c r="C316" s="63">
        <v>51178.07</v>
      </c>
      <c r="D316" s="120">
        <v>8.2400000000000001E-2</v>
      </c>
      <c r="E316" s="49"/>
    </row>
    <row r="317" spans="2:5" x14ac:dyDescent="0.2">
      <c r="B317" s="119" t="s">
        <v>223</v>
      </c>
      <c r="C317" s="63">
        <v>112754.61</v>
      </c>
      <c r="D317" s="120">
        <v>0.18160000000000001</v>
      </c>
      <c r="E317" s="49"/>
    </row>
    <row r="318" spans="2:5" x14ac:dyDescent="0.2">
      <c r="B318" s="119" t="s">
        <v>224</v>
      </c>
      <c r="C318" s="63">
        <v>59495.57</v>
      </c>
      <c r="D318" s="120">
        <v>9.5799999999999996E-2</v>
      </c>
      <c r="E318" s="49"/>
    </row>
    <row r="319" spans="2:5" x14ac:dyDescent="0.2">
      <c r="B319" s="119" t="s">
        <v>225</v>
      </c>
      <c r="C319" s="63">
        <v>26934.69</v>
      </c>
      <c r="D319" s="120">
        <v>4.3400000000000001E-2</v>
      </c>
      <c r="E319" s="49"/>
    </row>
    <row r="320" spans="2:5" x14ac:dyDescent="0.2">
      <c r="B320" s="119" t="s">
        <v>226</v>
      </c>
      <c r="C320" s="63">
        <v>16224</v>
      </c>
      <c r="D320" s="120">
        <v>2.6100000000000002E-2</v>
      </c>
      <c r="E320" s="49"/>
    </row>
    <row r="321" spans="2:5" x14ac:dyDescent="0.2">
      <c r="B321" s="119" t="s">
        <v>227</v>
      </c>
      <c r="C321" s="63">
        <v>11057</v>
      </c>
      <c r="D321" s="120">
        <v>1.78E-2</v>
      </c>
      <c r="E321" s="49"/>
    </row>
    <row r="322" spans="2:5" x14ac:dyDescent="0.2">
      <c r="B322" s="119" t="s">
        <v>228</v>
      </c>
      <c r="C322" s="63">
        <v>7472.58</v>
      </c>
      <c r="D322" s="120">
        <v>1.2E-2</v>
      </c>
      <c r="E322" s="49"/>
    </row>
    <row r="323" spans="2:5" x14ac:dyDescent="0.2">
      <c r="B323" s="119" t="s">
        <v>229</v>
      </c>
      <c r="C323" s="63">
        <v>61224.95</v>
      </c>
      <c r="D323" s="120">
        <v>9.8599999999999993E-2</v>
      </c>
      <c r="E323" s="49"/>
    </row>
    <row r="324" spans="2:5" x14ac:dyDescent="0.2">
      <c r="B324" s="119" t="s">
        <v>230</v>
      </c>
      <c r="C324" s="63">
        <v>48962.02</v>
      </c>
      <c r="D324" s="120">
        <v>7.8799999999999995E-2</v>
      </c>
      <c r="E324" s="49"/>
    </row>
    <row r="325" spans="2:5" x14ac:dyDescent="0.2">
      <c r="B325" s="119" t="s">
        <v>231</v>
      </c>
      <c r="C325" s="63">
        <v>9407</v>
      </c>
      <c r="D325" s="120">
        <v>1.5100000000000001E-2</v>
      </c>
      <c r="E325" s="49"/>
    </row>
    <row r="326" spans="2:5" x14ac:dyDescent="0.2">
      <c r="B326" s="121" t="s">
        <v>232</v>
      </c>
      <c r="C326" s="63">
        <v>508465.14</v>
      </c>
      <c r="D326" s="120">
        <v>0.81879999999999997</v>
      </c>
      <c r="E326" s="49"/>
    </row>
    <row r="327" spans="2:5" x14ac:dyDescent="0.2">
      <c r="B327" s="121" t="s">
        <v>233</v>
      </c>
      <c r="C327" s="63">
        <v>38410.71</v>
      </c>
      <c r="D327" s="120">
        <v>6.1899999999999997E-2</v>
      </c>
      <c r="E327" s="49"/>
    </row>
    <row r="328" spans="2:5" x14ac:dyDescent="0.2">
      <c r="B328" s="121" t="s">
        <v>234</v>
      </c>
      <c r="C328" s="63">
        <v>6286.85</v>
      </c>
      <c r="D328" s="120">
        <v>1.01E-2</v>
      </c>
      <c r="E328" s="49"/>
    </row>
    <row r="329" spans="2:5" x14ac:dyDescent="0.2">
      <c r="B329" s="121" t="s">
        <v>235</v>
      </c>
      <c r="C329" s="63">
        <v>218971.33</v>
      </c>
      <c r="D329" s="120">
        <v>0.35260000000000002</v>
      </c>
      <c r="E329" s="49"/>
    </row>
    <row r="330" spans="2:5" x14ac:dyDescent="0.2">
      <c r="B330" s="121" t="s">
        <v>236</v>
      </c>
      <c r="C330" s="63">
        <v>40781.67</v>
      </c>
      <c r="D330" s="120">
        <v>6.5699999999999995E-2</v>
      </c>
      <c r="E330" s="49"/>
    </row>
    <row r="331" spans="2:5" x14ac:dyDescent="0.2">
      <c r="B331" s="121" t="s">
        <v>237</v>
      </c>
      <c r="C331" s="63">
        <v>410846.35</v>
      </c>
      <c r="D331" s="120">
        <v>0.66159999999999997</v>
      </c>
      <c r="E331" s="49"/>
    </row>
    <row r="332" spans="2:5" x14ac:dyDescent="0.2">
      <c r="B332" s="121" t="s">
        <v>238</v>
      </c>
      <c r="C332" s="63">
        <v>56443.28</v>
      </c>
      <c r="D332" s="120">
        <v>9.0899999999999995E-2</v>
      </c>
      <c r="E332" s="49"/>
    </row>
    <row r="333" spans="2:5" x14ac:dyDescent="0.2">
      <c r="B333" s="121" t="s">
        <v>239</v>
      </c>
      <c r="C333" s="63">
        <v>31071.7</v>
      </c>
      <c r="D333" s="120">
        <v>0.05</v>
      </c>
      <c r="E333" s="49"/>
    </row>
    <row r="334" spans="2:5" x14ac:dyDescent="0.2">
      <c r="B334" s="65" t="s">
        <v>240</v>
      </c>
      <c r="C334" s="63">
        <v>82614.58</v>
      </c>
      <c r="D334" s="120">
        <v>0.13300000000000001</v>
      </c>
      <c r="E334" s="49"/>
    </row>
    <row r="335" spans="2:5" x14ac:dyDescent="0.2">
      <c r="B335" s="121" t="s">
        <v>241</v>
      </c>
      <c r="C335" s="63">
        <v>11344.5</v>
      </c>
      <c r="D335" s="120">
        <v>1.83E-2</v>
      </c>
      <c r="E335" s="49"/>
    </row>
    <row r="336" spans="2:5" x14ac:dyDescent="0.2">
      <c r="B336" s="119" t="s">
        <v>242</v>
      </c>
      <c r="C336" s="63">
        <v>527227.75</v>
      </c>
      <c r="D336" s="120">
        <v>0.84899999999999998</v>
      </c>
      <c r="E336" s="49"/>
    </row>
    <row r="337" spans="2:5" x14ac:dyDescent="0.2">
      <c r="B337" s="119" t="s">
        <v>243</v>
      </c>
      <c r="C337" s="63">
        <v>20977</v>
      </c>
      <c r="D337" s="120">
        <v>3.3799999999999997E-2</v>
      </c>
      <c r="E337" s="49"/>
    </row>
    <row r="338" spans="2:5" x14ac:dyDescent="0.2">
      <c r="B338" s="119" t="s">
        <v>244</v>
      </c>
      <c r="C338" s="63">
        <v>94652.59</v>
      </c>
      <c r="D338" s="120">
        <v>0.15240000000000001</v>
      </c>
      <c r="E338" s="49"/>
    </row>
    <row r="339" spans="2:5" x14ac:dyDescent="0.2">
      <c r="B339" s="119" t="s">
        <v>245</v>
      </c>
      <c r="C339" s="63">
        <v>514347.6</v>
      </c>
      <c r="D339" s="120">
        <v>0.82830000000000004</v>
      </c>
      <c r="E339" s="49"/>
    </row>
    <row r="340" spans="2:5" x14ac:dyDescent="0.2">
      <c r="B340" s="119" t="s">
        <v>246</v>
      </c>
      <c r="C340" s="63">
        <v>19669.45</v>
      </c>
      <c r="D340" s="120">
        <v>3.1699999999999999E-2</v>
      </c>
      <c r="E340" s="49"/>
    </row>
    <row r="341" spans="2:5" x14ac:dyDescent="0.2">
      <c r="B341" s="121" t="s">
        <v>247</v>
      </c>
      <c r="C341" s="63">
        <v>341250.04</v>
      </c>
      <c r="D341" s="120">
        <v>0.54949999999999999</v>
      </c>
      <c r="E341" s="49"/>
    </row>
    <row r="342" spans="2:5" x14ac:dyDescent="0.2">
      <c r="B342" s="65" t="s">
        <v>248</v>
      </c>
      <c r="C342" s="63">
        <v>899849.98</v>
      </c>
      <c r="D342" s="120">
        <v>1.4491000000000001</v>
      </c>
      <c r="E342" s="49"/>
    </row>
    <row r="343" spans="2:5" x14ac:dyDescent="0.2">
      <c r="B343" s="119" t="s">
        <v>249</v>
      </c>
      <c r="C343" s="63">
        <v>135586</v>
      </c>
      <c r="D343" s="120">
        <v>0.21829999999999999</v>
      </c>
      <c r="E343" s="49"/>
    </row>
    <row r="344" spans="2:5" x14ac:dyDescent="0.2">
      <c r="B344" s="65" t="s">
        <v>250</v>
      </c>
      <c r="C344" s="63">
        <v>20515.12</v>
      </c>
      <c r="D344" s="120">
        <v>3.3000000000000002E-2</v>
      </c>
      <c r="E344" s="49"/>
    </row>
    <row r="345" spans="2:5" x14ac:dyDescent="0.2">
      <c r="B345" s="119" t="s">
        <v>251</v>
      </c>
      <c r="C345" s="63">
        <v>913915.75</v>
      </c>
      <c r="D345" s="120">
        <v>1.4717</v>
      </c>
      <c r="E345" s="49"/>
    </row>
    <row r="346" spans="2:5" x14ac:dyDescent="0.2">
      <c r="B346" s="121" t="s">
        <v>252</v>
      </c>
      <c r="C346" s="63">
        <v>300809.73</v>
      </c>
      <c r="D346" s="120">
        <v>0.4844</v>
      </c>
      <c r="E346" s="49"/>
    </row>
    <row r="347" spans="2:5" x14ac:dyDescent="0.2">
      <c r="B347" s="121" t="s">
        <v>253</v>
      </c>
      <c r="C347" s="63">
        <v>517824</v>
      </c>
      <c r="D347" s="120">
        <v>0.83389999999999997</v>
      </c>
      <c r="E347" s="49"/>
    </row>
    <row r="348" spans="2:5" x14ac:dyDescent="0.2">
      <c r="B348" s="121" t="s">
        <v>254</v>
      </c>
      <c r="C348" s="63">
        <v>170784.72</v>
      </c>
      <c r="D348" s="120">
        <v>0.27500000000000002</v>
      </c>
      <c r="E348" s="49"/>
    </row>
    <row r="349" spans="2:5" x14ac:dyDescent="0.2">
      <c r="B349" s="121" t="s">
        <v>255</v>
      </c>
      <c r="C349" s="63">
        <v>230412.93</v>
      </c>
      <c r="D349" s="120">
        <v>0.37109999999999999</v>
      </c>
      <c r="E349" s="49"/>
    </row>
    <row r="350" spans="2:5" x14ac:dyDescent="0.2">
      <c r="B350" s="121" t="s">
        <v>256</v>
      </c>
      <c r="C350" s="63">
        <v>47696.53</v>
      </c>
      <c r="D350" s="120">
        <v>7.6799999999999993E-2</v>
      </c>
      <c r="E350" s="49"/>
    </row>
    <row r="351" spans="2:5" x14ac:dyDescent="0.2">
      <c r="B351" s="121" t="s">
        <v>257</v>
      </c>
      <c r="C351" s="63">
        <v>2065320.8</v>
      </c>
      <c r="D351" s="120">
        <v>3.3258999999999999</v>
      </c>
      <c r="E351" s="49"/>
    </row>
    <row r="352" spans="2:5" x14ac:dyDescent="0.2">
      <c r="B352" s="121" t="s">
        <v>258</v>
      </c>
      <c r="C352" s="63">
        <v>231</v>
      </c>
      <c r="D352" s="120">
        <v>4.0000000000000002E-4</v>
      </c>
      <c r="E352" s="49"/>
    </row>
    <row r="353" spans="2:5" x14ac:dyDescent="0.2">
      <c r="B353" s="121" t="s">
        <v>259</v>
      </c>
      <c r="C353" s="63">
        <v>64252.76</v>
      </c>
      <c r="D353" s="120">
        <v>0.10349999999999999</v>
      </c>
      <c r="E353" s="49"/>
    </row>
    <row r="354" spans="2:5" x14ac:dyDescent="0.2">
      <c r="B354" s="119" t="s">
        <v>260</v>
      </c>
      <c r="C354" s="63">
        <v>219440.72</v>
      </c>
      <c r="D354" s="120">
        <v>0.35339999999999999</v>
      </c>
      <c r="E354" s="49"/>
    </row>
    <row r="355" spans="2:5" x14ac:dyDescent="0.2">
      <c r="B355" s="119" t="s">
        <v>261</v>
      </c>
      <c r="C355" s="63">
        <v>24437.54</v>
      </c>
      <c r="D355" s="120">
        <v>3.9399999999999998E-2</v>
      </c>
      <c r="E355" s="49"/>
    </row>
    <row r="356" spans="2:5" x14ac:dyDescent="0.2">
      <c r="B356" s="119" t="s">
        <v>262</v>
      </c>
      <c r="C356" s="63">
        <v>219109.51</v>
      </c>
      <c r="D356" s="120">
        <v>0.3528</v>
      </c>
      <c r="E356" s="49"/>
    </row>
    <row r="357" spans="2:5" x14ac:dyDescent="0.2">
      <c r="B357" s="119" t="s">
        <v>263</v>
      </c>
      <c r="C357" s="63">
        <v>75640.009999999995</v>
      </c>
      <c r="D357" s="120">
        <v>0.12180000000000001</v>
      </c>
      <c r="E357" s="49"/>
    </row>
    <row r="358" spans="2:5" x14ac:dyDescent="0.2">
      <c r="B358" s="119" t="s">
        <v>264</v>
      </c>
      <c r="C358" s="63">
        <v>157651.15</v>
      </c>
      <c r="D358" s="120">
        <v>0.25390000000000001</v>
      </c>
      <c r="E358" s="49"/>
    </row>
    <row r="359" spans="2:5" x14ac:dyDescent="0.2">
      <c r="B359" s="119" t="s">
        <v>265</v>
      </c>
      <c r="C359" s="63">
        <v>2908.11</v>
      </c>
      <c r="D359" s="120">
        <v>4.7000000000000002E-3</v>
      </c>
      <c r="E359" s="49"/>
    </row>
    <row r="360" spans="2:5" x14ac:dyDescent="0.2">
      <c r="B360" s="119" t="s">
        <v>266</v>
      </c>
      <c r="C360" s="63">
        <v>41827.699999999997</v>
      </c>
      <c r="D360" s="120">
        <v>6.7400000000000002E-2</v>
      </c>
      <c r="E360" s="49"/>
    </row>
    <row r="361" spans="2:5" x14ac:dyDescent="0.2">
      <c r="B361" s="119" t="s">
        <v>267</v>
      </c>
      <c r="C361" s="63">
        <v>42978.91</v>
      </c>
      <c r="D361" s="120">
        <v>6.9199999999999998E-2</v>
      </c>
      <c r="E361" s="49"/>
    </row>
    <row r="362" spans="2:5" x14ac:dyDescent="0.2">
      <c r="B362" s="119" t="s">
        <v>268</v>
      </c>
      <c r="C362" s="63">
        <v>189305.26</v>
      </c>
      <c r="D362" s="120">
        <v>0.3049</v>
      </c>
      <c r="E362" s="49"/>
    </row>
    <row r="363" spans="2:5" x14ac:dyDescent="0.2">
      <c r="B363" s="119" t="s">
        <v>269</v>
      </c>
      <c r="C363" s="63">
        <v>13179.98</v>
      </c>
      <c r="D363" s="120">
        <v>2.12E-2</v>
      </c>
      <c r="E363" s="49"/>
    </row>
    <row r="364" spans="2:5" x14ac:dyDescent="0.2">
      <c r="B364" s="121" t="s">
        <v>270</v>
      </c>
      <c r="C364" s="63">
        <v>3606.9</v>
      </c>
      <c r="D364" s="120">
        <v>5.7999999999999996E-3</v>
      </c>
      <c r="E364" s="49"/>
    </row>
    <row r="365" spans="2:5" x14ac:dyDescent="0.2">
      <c r="B365" s="119" t="s">
        <v>271</v>
      </c>
      <c r="C365" s="63">
        <v>584730.93999999994</v>
      </c>
      <c r="D365" s="120">
        <v>0.94159999999999999</v>
      </c>
      <c r="E365" s="49"/>
    </row>
    <row r="366" spans="2:5" x14ac:dyDescent="0.2">
      <c r="B366" s="119" t="s">
        <v>272</v>
      </c>
      <c r="C366" s="63">
        <v>70897.990000000005</v>
      </c>
      <c r="D366" s="120">
        <v>0.1142</v>
      </c>
      <c r="E366" s="49"/>
    </row>
    <row r="367" spans="2:5" x14ac:dyDescent="0.2">
      <c r="B367" s="121" t="s">
        <v>273</v>
      </c>
      <c r="C367" s="63">
        <v>27155.64</v>
      </c>
      <c r="D367" s="120">
        <v>4.3700000000000003E-2</v>
      </c>
      <c r="E367" s="49"/>
    </row>
    <row r="368" spans="2:5" x14ac:dyDescent="0.2">
      <c r="B368" s="119" t="s">
        <v>274</v>
      </c>
      <c r="C368" s="63">
        <v>549700.56000000006</v>
      </c>
      <c r="D368" s="120">
        <v>0.88519999999999999</v>
      </c>
      <c r="E368" s="49"/>
    </row>
    <row r="369" spans="2:5" x14ac:dyDescent="0.2">
      <c r="B369" s="119" t="s">
        <v>275</v>
      </c>
      <c r="C369" s="63">
        <v>157549.93</v>
      </c>
      <c r="D369" s="120">
        <v>0.25369999999999998</v>
      </c>
      <c r="E369" s="49"/>
    </row>
    <row r="370" spans="2:5" x14ac:dyDescent="0.2">
      <c r="B370" s="119" t="s">
        <v>276</v>
      </c>
      <c r="C370" s="63">
        <v>717569</v>
      </c>
      <c r="D370" s="120">
        <v>1.1556</v>
      </c>
      <c r="E370" s="49"/>
    </row>
    <row r="371" spans="2:5" x14ac:dyDescent="0.2">
      <c r="B371" s="119" t="s">
        <v>277</v>
      </c>
      <c r="C371" s="63">
        <v>268396.40999999997</v>
      </c>
      <c r="D371" s="120">
        <v>0.43219999999999997</v>
      </c>
      <c r="E371" s="49"/>
    </row>
    <row r="372" spans="2:5" x14ac:dyDescent="0.2">
      <c r="B372" s="119" t="s">
        <v>278</v>
      </c>
      <c r="C372" s="63">
        <v>804861.72</v>
      </c>
      <c r="D372" s="120">
        <v>1.2961</v>
      </c>
      <c r="E372" s="49"/>
    </row>
    <row r="373" spans="2:5" x14ac:dyDescent="0.2">
      <c r="B373" s="119" t="s">
        <v>279</v>
      </c>
      <c r="C373" s="63">
        <v>1664379.71</v>
      </c>
      <c r="D373" s="120">
        <v>2.6802999999999999</v>
      </c>
      <c r="E373" s="49"/>
    </row>
    <row r="374" spans="2:5" x14ac:dyDescent="0.2">
      <c r="B374" s="119" t="s">
        <v>280</v>
      </c>
      <c r="C374" s="63">
        <v>205023.84</v>
      </c>
      <c r="D374" s="120">
        <v>0.33019999999999999</v>
      </c>
      <c r="E374" s="49"/>
    </row>
    <row r="375" spans="2:5" x14ac:dyDescent="0.2">
      <c r="B375" s="119" t="s">
        <v>281</v>
      </c>
      <c r="C375" s="63">
        <v>4640.68</v>
      </c>
      <c r="D375" s="120">
        <v>7.4999999999999997E-3</v>
      </c>
      <c r="E375" s="49"/>
    </row>
    <row r="376" spans="2:5" x14ac:dyDescent="0.2">
      <c r="B376" s="119" t="s">
        <v>282</v>
      </c>
      <c r="C376" s="63">
        <v>1553089.83</v>
      </c>
      <c r="D376" s="120">
        <v>2.5011000000000001</v>
      </c>
      <c r="E376" s="49"/>
    </row>
    <row r="377" spans="2:5" x14ac:dyDescent="0.2">
      <c r="B377" s="119" t="s">
        <v>283</v>
      </c>
      <c r="C377" s="63">
        <v>51960.800000000003</v>
      </c>
      <c r="D377" s="120">
        <v>8.3699999999999997E-2</v>
      </c>
      <c r="E377" s="49"/>
    </row>
    <row r="378" spans="2:5" x14ac:dyDescent="0.2">
      <c r="B378" s="119" t="s">
        <v>284</v>
      </c>
      <c r="C378" s="63">
        <v>40110.22</v>
      </c>
      <c r="D378" s="120">
        <v>6.4600000000000005E-2</v>
      </c>
      <c r="E378" s="49"/>
    </row>
    <row r="379" spans="2:5" x14ac:dyDescent="0.2">
      <c r="B379" s="119" t="s">
        <v>285</v>
      </c>
      <c r="C379" s="63">
        <v>1950.81</v>
      </c>
      <c r="D379" s="120">
        <v>3.0999999999999999E-3</v>
      </c>
      <c r="E379" s="49"/>
    </row>
    <row r="380" spans="2:5" x14ac:dyDescent="0.2">
      <c r="B380" s="119" t="s">
        <v>286</v>
      </c>
      <c r="C380" s="63">
        <v>8552.6</v>
      </c>
      <c r="D380" s="120">
        <v>1.38E-2</v>
      </c>
      <c r="E380" s="49"/>
    </row>
    <row r="381" spans="2:5" x14ac:dyDescent="0.2">
      <c r="B381" s="119" t="s">
        <v>287</v>
      </c>
      <c r="C381" s="63">
        <v>177705.92</v>
      </c>
      <c r="D381" s="120">
        <v>0.28620000000000001</v>
      </c>
      <c r="E381" s="49"/>
    </row>
    <row r="382" spans="2:5" x14ac:dyDescent="0.2">
      <c r="B382" s="119" t="s">
        <v>288</v>
      </c>
      <c r="C382" s="63">
        <v>38557.660000000003</v>
      </c>
      <c r="D382" s="120">
        <v>6.2100000000000002E-2</v>
      </c>
      <c r="E382" s="49"/>
    </row>
    <row r="383" spans="2:5" x14ac:dyDescent="0.2">
      <c r="B383" s="119" t="s">
        <v>289</v>
      </c>
      <c r="C383" s="63">
        <v>18470.189999999999</v>
      </c>
      <c r="D383" s="120">
        <v>2.9700000000000001E-2</v>
      </c>
      <c r="E383" s="49"/>
    </row>
    <row r="384" spans="2:5" x14ac:dyDescent="0.2">
      <c r="B384" s="119" t="s">
        <v>290</v>
      </c>
      <c r="C384" s="63">
        <v>877265.53</v>
      </c>
      <c r="D384" s="120">
        <v>1.4127000000000001</v>
      </c>
      <c r="E384" s="49"/>
    </row>
    <row r="385" spans="2:5" x14ac:dyDescent="0.2">
      <c r="B385" s="119" t="s">
        <v>291</v>
      </c>
      <c r="C385" s="63">
        <v>3981.82</v>
      </c>
      <c r="D385" s="120">
        <v>6.4000000000000003E-3</v>
      </c>
      <c r="E385" s="49"/>
    </row>
    <row r="386" spans="2:5" x14ac:dyDescent="0.2">
      <c r="B386" s="119" t="s">
        <v>292</v>
      </c>
      <c r="C386" s="63">
        <v>27292.21</v>
      </c>
      <c r="D386" s="120">
        <v>4.3999999999999997E-2</v>
      </c>
      <c r="E386" s="49"/>
    </row>
    <row r="387" spans="2:5" x14ac:dyDescent="0.2">
      <c r="B387" s="119" t="s">
        <v>293</v>
      </c>
      <c r="C387" s="63">
        <v>4279.41</v>
      </c>
      <c r="D387" s="120">
        <v>6.8999999999999999E-3</v>
      </c>
      <c r="E387" s="49"/>
    </row>
    <row r="388" spans="2:5" x14ac:dyDescent="0.2">
      <c r="B388" s="119" t="s">
        <v>294</v>
      </c>
      <c r="C388" s="63">
        <v>34736.85</v>
      </c>
      <c r="D388" s="120">
        <v>5.5899999999999998E-2</v>
      </c>
      <c r="E388" s="49"/>
    </row>
    <row r="389" spans="2:5" x14ac:dyDescent="0.2">
      <c r="B389" s="119" t="s">
        <v>295</v>
      </c>
      <c r="C389" s="63">
        <v>5482.47</v>
      </c>
      <c r="D389" s="120">
        <v>8.8000000000000005E-3</v>
      </c>
      <c r="E389" s="49"/>
    </row>
    <row r="390" spans="2:5" x14ac:dyDescent="0.2">
      <c r="B390" s="119" t="s">
        <v>296</v>
      </c>
      <c r="C390" s="63">
        <v>103964.78</v>
      </c>
      <c r="D390" s="120">
        <v>0.16739999999999999</v>
      </c>
      <c r="E390" s="49"/>
    </row>
    <row r="391" spans="2:5" x14ac:dyDescent="0.2">
      <c r="B391" s="119" t="s">
        <v>297</v>
      </c>
      <c r="C391" s="63">
        <v>200</v>
      </c>
      <c r="D391" s="120">
        <v>2.9999999999999997E-4</v>
      </c>
      <c r="E391" s="49"/>
    </row>
    <row r="392" spans="2:5" x14ac:dyDescent="0.2">
      <c r="B392" s="119" t="s">
        <v>298</v>
      </c>
      <c r="C392" s="63">
        <v>4337.3</v>
      </c>
      <c r="D392" s="120">
        <v>7.0000000000000001E-3</v>
      </c>
      <c r="E392" s="49"/>
    </row>
    <row r="393" spans="2:5" x14ac:dyDescent="0.2">
      <c r="B393" s="65" t="s">
        <v>299</v>
      </c>
      <c r="C393" s="63">
        <v>125373.32</v>
      </c>
      <c r="D393" s="120">
        <v>0.2019</v>
      </c>
      <c r="E393" s="49"/>
    </row>
    <row r="394" spans="2:5" x14ac:dyDescent="0.2">
      <c r="B394" s="122" t="s">
        <v>300</v>
      </c>
      <c r="C394" s="63">
        <v>0.78</v>
      </c>
      <c r="D394" s="120">
        <v>0</v>
      </c>
      <c r="E394" s="49"/>
    </row>
    <row r="395" spans="2:5" ht="15.75" customHeight="1" x14ac:dyDescent="0.2">
      <c r="C395" s="114">
        <f>SUM(C292:C394)</f>
        <v>62097311.579999983</v>
      </c>
      <c r="D395" s="114">
        <v>100</v>
      </c>
      <c r="E395" s="25"/>
    </row>
    <row r="399" spans="2:5" x14ac:dyDescent="0.2">
      <c r="B399" s="18" t="s">
        <v>301</v>
      </c>
    </row>
    <row r="401" spans="2:7" ht="28.5" customHeight="1" x14ac:dyDescent="0.2">
      <c r="B401" s="89" t="s">
        <v>302</v>
      </c>
      <c r="C401" s="109" t="s">
        <v>56</v>
      </c>
      <c r="D401" s="25" t="s">
        <v>57</v>
      </c>
      <c r="E401" s="25" t="s">
        <v>303</v>
      </c>
      <c r="F401" s="123" t="s">
        <v>10</v>
      </c>
      <c r="G401" s="76" t="s">
        <v>144</v>
      </c>
    </row>
    <row r="402" spans="2:7" x14ac:dyDescent="0.2">
      <c r="B402" s="70" t="s">
        <v>304</v>
      </c>
      <c r="C402" s="118">
        <v>118804897.64</v>
      </c>
      <c r="D402" s="118">
        <v>121204401.63</v>
      </c>
      <c r="E402" s="118">
        <v>2399503.9900000002</v>
      </c>
      <c r="F402" s="124">
        <v>0</v>
      </c>
      <c r="G402" s="124">
        <v>0</v>
      </c>
    </row>
    <row r="403" spans="2:7" x14ac:dyDescent="0.2">
      <c r="B403" s="125" t="s">
        <v>305</v>
      </c>
      <c r="C403" s="63">
        <v>65191281.75</v>
      </c>
      <c r="D403" s="63">
        <v>65191281.75</v>
      </c>
      <c r="E403" s="63">
        <v>0</v>
      </c>
      <c r="F403" s="126">
        <v>0</v>
      </c>
      <c r="G403" s="73">
        <v>0</v>
      </c>
    </row>
    <row r="404" spans="2:7" x14ac:dyDescent="0.2">
      <c r="B404" s="125" t="s">
        <v>306</v>
      </c>
      <c r="C404" s="63">
        <v>-300472.40999999997</v>
      </c>
      <c r="D404" s="63">
        <v>-300472.40999999997</v>
      </c>
      <c r="E404" s="63">
        <v>0</v>
      </c>
      <c r="F404" s="126">
        <v>0</v>
      </c>
      <c r="G404" s="73">
        <v>0</v>
      </c>
    </row>
    <row r="405" spans="2:7" x14ac:dyDescent="0.2">
      <c r="B405" s="125" t="s">
        <v>307</v>
      </c>
      <c r="C405" s="63">
        <v>2395292.2200000002</v>
      </c>
      <c r="D405" s="63">
        <v>291170.92</v>
      </c>
      <c r="E405" s="63">
        <v>-2104121.2999999998</v>
      </c>
      <c r="F405" s="126">
        <v>0</v>
      </c>
      <c r="G405" s="73">
        <v>0</v>
      </c>
    </row>
    <row r="406" spans="2:7" x14ac:dyDescent="0.2">
      <c r="B406" s="125" t="s">
        <v>308</v>
      </c>
      <c r="C406" s="63">
        <v>6634524.4800000004</v>
      </c>
      <c r="D406" s="63">
        <v>1807533.07</v>
      </c>
      <c r="E406" s="63">
        <v>-4826991.41</v>
      </c>
      <c r="F406" s="126">
        <v>0</v>
      </c>
      <c r="G406" s="73">
        <v>0</v>
      </c>
    </row>
    <row r="407" spans="2:7" x14ac:dyDescent="0.2">
      <c r="B407" s="125" t="s">
        <v>309</v>
      </c>
      <c r="C407" s="63">
        <v>111000</v>
      </c>
      <c r="D407" s="66">
        <v>0</v>
      </c>
      <c r="E407" s="63">
        <v>-111000</v>
      </c>
      <c r="F407" s="126">
        <v>0</v>
      </c>
      <c r="G407" s="73">
        <v>0</v>
      </c>
    </row>
    <row r="408" spans="2:7" x14ac:dyDescent="0.2">
      <c r="B408" s="125" t="s">
        <v>310</v>
      </c>
      <c r="C408" s="63">
        <v>2499231.84</v>
      </c>
      <c r="D408" s="63">
        <v>2499231.84</v>
      </c>
      <c r="E408" s="63">
        <v>0</v>
      </c>
      <c r="F408" s="126">
        <v>0</v>
      </c>
      <c r="G408" s="73">
        <v>0</v>
      </c>
    </row>
    <row r="409" spans="2:7" x14ac:dyDescent="0.2">
      <c r="B409" s="125" t="s">
        <v>311</v>
      </c>
      <c r="C409" s="63">
        <v>683820.37</v>
      </c>
      <c r="D409" s="63">
        <v>683820.37</v>
      </c>
      <c r="E409" s="63">
        <v>0</v>
      </c>
      <c r="F409" s="126">
        <v>0</v>
      </c>
      <c r="G409" s="73">
        <v>0</v>
      </c>
    </row>
    <row r="410" spans="2:7" x14ac:dyDescent="0.2">
      <c r="B410" s="125" t="s">
        <v>312</v>
      </c>
      <c r="C410" s="63">
        <v>7499997.4800000004</v>
      </c>
      <c r="D410" s="63">
        <v>7499997.4800000004</v>
      </c>
      <c r="E410" s="63">
        <v>0</v>
      </c>
      <c r="F410" s="126">
        <v>0</v>
      </c>
      <c r="G410" s="73">
        <v>0</v>
      </c>
    </row>
    <row r="411" spans="2:7" x14ac:dyDescent="0.2">
      <c r="B411" s="125" t="s">
        <v>313</v>
      </c>
      <c r="C411" s="63">
        <v>5146746.5</v>
      </c>
      <c r="D411" s="63">
        <v>5257746.5</v>
      </c>
      <c r="E411" s="63">
        <v>111000</v>
      </c>
      <c r="F411" s="126">
        <v>0</v>
      </c>
      <c r="G411" s="73">
        <v>0</v>
      </c>
    </row>
    <row r="412" spans="2:7" x14ac:dyDescent="0.2">
      <c r="B412" s="125" t="s">
        <v>314</v>
      </c>
      <c r="C412" s="63">
        <v>16500000</v>
      </c>
      <c r="D412" s="63">
        <v>16500000</v>
      </c>
      <c r="E412" s="63">
        <v>0</v>
      </c>
      <c r="F412" s="126">
        <v>0</v>
      </c>
      <c r="G412" s="73">
        <v>0</v>
      </c>
    </row>
    <row r="413" spans="2:7" x14ac:dyDescent="0.2">
      <c r="B413" s="125" t="s">
        <v>315</v>
      </c>
      <c r="C413" s="63">
        <v>1073800</v>
      </c>
      <c r="D413" s="63">
        <v>1073800</v>
      </c>
      <c r="E413" s="63">
        <v>0</v>
      </c>
      <c r="F413" s="126">
        <v>0</v>
      </c>
      <c r="G413" s="73">
        <v>0</v>
      </c>
    </row>
    <row r="414" spans="2:7" x14ac:dyDescent="0.2">
      <c r="B414" s="125" t="s">
        <v>316</v>
      </c>
      <c r="C414" s="63">
        <v>1408600.98</v>
      </c>
      <c r="D414" s="63">
        <v>1408600.98</v>
      </c>
      <c r="E414" s="63">
        <v>0</v>
      </c>
      <c r="F414" s="126">
        <v>0</v>
      </c>
      <c r="G414" s="73">
        <v>0</v>
      </c>
    </row>
    <row r="415" spans="2:7" x14ac:dyDescent="0.2">
      <c r="B415" s="125" t="s">
        <v>317</v>
      </c>
      <c r="C415" s="63">
        <v>4018676.15</v>
      </c>
      <c r="D415" s="63">
        <v>6413968.3700000001</v>
      </c>
      <c r="E415" s="63">
        <v>2395292.2200000002</v>
      </c>
      <c r="F415" s="126">
        <v>0</v>
      </c>
      <c r="G415" s="73">
        <v>0</v>
      </c>
    </row>
    <row r="416" spans="2:7" x14ac:dyDescent="0.2">
      <c r="B416" s="110" t="s">
        <v>318</v>
      </c>
      <c r="C416" s="63">
        <v>3992053.78</v>
      </c>
      <c r="D416" s="63">
        <v>10626578.26</v>
      </c>
      <c r="E416" s="63">
        <v>6634524.4800000004</v>
      </c>
      <c r="F416" s="126">
        <v>0</v>
      </c>
      <c r="G416" s="73">
        <v>0</v>
      </c>
    </row>
    <row r="417" spans="2:7" x14ac:dyDescent="0.2">
      <c r="B417" s="110" t="s">
        <v>319</v>
      </c>
      <c r="C417" s="63">
        <v>846794.8</v>
      </c>
      <c r="D417" s="63">
        <v>1147594.8</v>
      </c>
      <c r="E417" s="63">
        <v>300800</v>
      </c>
      <c r="F417" s="126">
        <v>0</v>
      </c>
      <c r="G417" s="73">
        <v>0</v>
      </c>
    </row>
    <row r="418" spans="2:7" x14ac:dyDescent="0.2">
      <c r="B418" s="125" t="s">
        <v>320</v>
      </c>
      <c r="C418" s="63">
        <v>341099.7</v>
      </c>
      <c r="D418" s="63">
        <v>341099.7</v>
      </c>
      <c r="E418" s="63">
        <v>0</v>
      </c>
      <c r="F418" s="126">
        <v>0</v>
      </c>
      <c r="G418" s="73">
        <v>0</v>
      </c>
    </row>
    <row r="419" spans="2:7" x14ac:dyDescent="0.2">
      <c r="B419" s="127" t="s">
        <v>321</v>
      </c>
      <c r="C419" s="63">
        <v>762450</v>
      </c>
      <c r="D419" s="63">
        <v>762450</v>
      </c>
      <c r="E419" s="63">
        <v>0</v>
      </c>
      <c r="F419" s="126">
        <v>0</v>
      </c>
      <c r="G419" s="73">
        <v>0</v>
      </c>
    </row>
    <row r="420" spans="2:7" ht="19.5" customHeight="1" x14ac:dyDescent="0.2">
      <c r="C420" s="114">
        <v>118804897.64</v>
      </c>
      <c r="D420" s="114">
        <v>121204401.63</v>
      </c>
      <c r="E420" s="114">
        <v>2399503.9900000002</v>
      </c>
      <c r="F420" s="114">
        <v>0</v>
      </c>
      <c r="G420" s="114">
        <v>0</v>
      </c>
    </row>
    <row r="424" spans="2:7" ht="27" customHeight="1" x14ac:dyDescent="0.2">
      <c r="B424" s="75" t="s">
        <v>322</v>
      </c>
      <c r="C424" s="109" t="s">
        <v>56</v>
      </c>
      <c r="D424" s="25" t="s">
        <v>57</v>
      </c>
      <c r="E424" s="25" t="s">
        <v>303</v>
      </c>
      <c r="F424" s="128" t="s">
        <v>144</v>
      </c>
    </row>
    <row r="425" spans="2:7" x14ac:dyDescent="0.2">
      <c r="B425" s="26" t="s">
        <v>323</v>
      </c>
      <c r="C425" s="64">
        <v>-2121172.3199999998</v>
      </c>
      <c r="D425" s="64">
        <v>-3903975.67</v>
      </c>
      <c r="E425" s="64">
        <v>-1782803.35</v>
      </c>
      <c r="F425" s="28"/>
    </row>
    <row r="426" spans="2:7" x14ac:dyDescent="0.2">
      <c r="B426" s="121" t="s">
        <v>324</v>
      </c>
      <c r="C426" s="63">
        <v>-6243562.2400000002</v>
      </c>
      <c r="D426" s="63">
        <v>-6243562.2400000002</v>
      </c>
      <c r="E426" s="63">
        <v>0</v>
      </c>
      <c r="F426" s="31"/>
    </row>
    <row r="427" spans="2:7" x14ac:dyDescent="0.2">
      <c r="B427" s="121" t="s">
        <v>325</v>
      </c>
      <c r="C427" s="63">
        <v>-1105363.22</v>
      </c>
      <c r="D427" s="63">
        <v>-1105363.22</v>
      </c>
      <c r="E427" s="63">
        <v>0</v>
      </c>
      <c r="F427" s="31"/>
    </row>
    <row r="428" spans="2:7" x14ac:dyDescent="0.2">
      <c r="B428" s="121" t="s">
        <v>326</v>
      </c>
      <c r="C428" s="63">
        <v>-1164689.45</v>
      </c>
      <c r="D428" s="63">
        <v>-1221828.8500000001</v>
      </c>
      <c r="E428" s="63">
        <v>-57139.4</v>
      </c>
      <c r="F428" s="31"/>
    </row>
    <row r="429" spans="2:7" x14ac:dyDescent="0.2">
      <c r="B429" s="121" t="s">
        <v>327</v>
      </c>
      <c r="C429" s="63">
        <v>-3714573.49</v>
      </c>
      <c r="D429" s="63">
        <v>-3714573.49</v>
      </c>
      <c r="E429" s="63">
        <v>0</v>
      </c>
      <c r="F429" s="31"/>
    </row>
    <row r="430" spans="2:7" x14ac:dyDescent="0.2">
      <c r="B430" s="121" t="s">
        <v>328</v>
      </c>
      <c r="C430" s="63">
        <v>-5853110.0999999996</v>
      </c>
      <c r="D430" s="63">
        <v>-5853110.0999999996</v>
      </c>
      <c r="E430" s="63">
        <v>0</v>
      </c>
      <c r="F430" s="31"/>
    </row>
    <row r="431" spans="2:7" x14ac:dyDescent="0.2">
      <c r="B431" s="121" t="s">
        <v>329</v>
      </c>
      <c r="C431" s="63">
        <v>-5507891.2000000002</v>
      </c>
      <c r="D431" s="63">
        <v>-5507891.2000000002</v>
      </c>
      <c r="E431" s="63">
        <v>0</v>
      </c>
      <c r="F431" s="31"/>
    </row>
    <row r="432" spans="2:7" x14ac:dyDescent="0.2">
      <c r="B432" s="121" t="s">
        <v>330</v>
      </c>
      <c r="C432" s="63">
        <v>-4032887.59</v>
      </c>
      <c r="D432" s="63">
        <v>-4032887.59</v>
      </c>
      <c r="E432" s="63">
        <v>0</v>
      </c>
      <c r="F432" s="31"/>
    </row>
    <row r="433" spans="2:6" x14ac:dyDescent="0.2">
      <c r="B433" s="121" t="s">
        <v>331</v>
      </c>
      <c r="C433" s="63">
        <v>1580015.97</v>
      </c>
      <c r="D433" s="63">
        <v>601666.16</v>
      </c>
      <c r="E433" s="63">
        <v>-978349.81</v>
      </c>
      <c r="F433" s="31"/>
    </row>
    <row r="434" spans="2:6" x14ac:dyDescent="0.2">
      <c r="B434" s="121" t="s">
        <v>332</v>
      </c>
      <c r="C434" s="63">
        <v>-623888.03</v>
      </c>
      <c r="D434" s="63">
        <v>-859037.6</v>
      </c>
      <c r="E434" s="63">
        <v>-235149.57</v>
      </c>
      <c r="F434" s="31"/>
    </row>
    <row r="435" spans="2:6" x14ac:dyDescent="0.2">
      <c r="B435" s="121" t="s">
        <v>333</v>
      </c>
      <c r="C435" s="63">
        <v>-8931019.2799999993</v>
      </c>
      <c r="D435" s="63">
        <v>-10468497.439999999</v>
      </c>
      <c r="E435" s="63">
        <v>-1537478.16</v>
      </c>
      <c r="F435" s="31"/>
    </row>
    <row r="436" spans="2:6" x14ac:dyDescent="0.2">
      <c r="B436" s="121" t="s">
        <v>334</v>
      </c>
      <c r="C436" s="63">
        <v>-10713742.939999999</v>
      </c>
      <c r="D436" s="63">
        <v>-12309469.279999999</v>
      </c>
      <c r="E436" s="63">
        <v>-1595726.34</v>
      </c>
      <c r="F436" s="31"/>
    </row>
    <row r="437" spans="2:6" x14ac:dyDescent="0.2">
      <c r="B437" s="65" t="s">
        <v>335</v>
      </c>
      <c r="C437" s="63">
        <v>-3867777.98</v>
      </c>
      <c r="D437" s="63">
        <v>-4047955.72</v>
      </c>
      <c r="E437" s="63">
        <v>-180177.74</v>
      </c>
      <c r="F437" s="31"/>
    </row>
    <row r="438" spans="2:6" x14ac:dyDescent="0.2">
      <c r="B438" s="65" t="s">
        <v>336</v>
      </c>
      <c r="C438" s="66">
        <v>0</v>
      </c>
      <c r="D438" s="63">
        <v>-5116010.13</v>
      </c>
      <c r="E438" s="63">
        <v>-5116010.13</v>
      </c>
      <c r="F438" s="31"/>
    </row>
    <row r="439" spans="2:6" x14ac:dyDescent="0.2">
      <c r="B439" s="121" t="s">
        <v>337</v>
      </c>
      <c r="C439" s="63">
        <v>38152214.119999997</v>
      </c>
      <c r="D439" s="63">
        <v>38330347.719999999</v>
      </c>
      <c r="E439" s="63">
        <v>178133.6</v>
      </c>
      <c r="F439" s="31"/>
    </row>
    <row r="440" spans="2:6" x14ac:dyDescent="0.2">
      <c r="B440" s="121" t="s">
        <v>338</v>
      </c>
      <c r="C440" s="63">
        <v>3135940.31</v>
      </c>
      <c r="D440" s="63">
        <v>4784066.78</v>
      </c>
      <c r="E440" s="63">
        <v>1648126.47</v>
      </c>
      <c r="F440" s="31"/>
    </row>
    <row r="441" spans="2:6" x14ac:dyDescent="0.2">
      <c r="B441" s="121" t="s">
        <v>339</v>
      </c>
      <c r="C441" s="63">
        <v>14021307.84</v>
      </c>
      <c r="D441" s="63">
        <v>14021307.84</v>
      </c>
      <c r="E441" s="63">
        <v>0</v>
      </c>
      <c r="F441" s="31"/>
    </row>
    <row r="442" spans="2:6" x14ac:dyDescent="0.2">
      <c r="B442" s="121" t="s">
        <v>340</v>
      </c>
      <c r="C442" s="63">
        <v>29012836.460000001</v>
      </c>
      <c r="D442" s="63">
        <v>29012836.460000001</v>
      </c>
      <c r="E442" s="63">
        <v>0</v>
      </c>
      <c r="F442" s="31"/>
    </row>
    <row r="443" spans="2:6" x14ac:dyDescent="0.2">
      <c r="B443" s="121" t="s">
        <v>341</v>
      </c>
      <c r="C443" s="63">
        <v>91469.39</v>
      </c>
      <c r="D443" s="63">
        <v>91469.39</v>
      </c>
      <c r="E443" s="63">
        <v>0</v>
      </c>
      <c r="F443" s="31"/>
    </row>
    <row r="444" spans="2:6" x14ac:dyDescent="0.2">
      <c r="B444" s="121" t="s">
        <v>342</v>
      </c>
      <c r="C444" s="66">
        <v>0</v>
      </c>
      <c r="D444" s="63">
        <v>2615358.08</v>
      </c>
      <c r="E444" s="63">
        <v>2615358.08</v>
      </c>
      <c r="F444" s="31"/>
    </row>
    <row r="445" spans="2:6" x14ac:dyDescent="0.2">
      <c r="B445" s="121" t="s">
        <v>343</v>
      </c>
      <c r="C445" s="66">
        <v>0</v>
      </c>
      <c r="D445" s="63">
        <v>1777102.49</v>
      </c>
      <c r="E445" s="63">
        <v>1777102.49</v>
      </c>
      <c r="F445" s="31"/>
    </row>
    <row r="446" spans="2:6" x14ac:dyDescent="0.2">
      <c r="B446" s="121" t="s">
        <v>344</v>
      </c>
      <c r="C446" s="66">
        <v>0</v>
      </c>
      <c r="D446" s="63">
        <v>260470.31</v>
      </c>
      <c r="E446" s="63">
        <v>260470.31</v>
      </c>
      <c r="F446" s="31"/>
    </row>
    <row r="447" spans="2:6" x14ac:dyDescent="0.2">
      <c r="B447" s="121" t="s">
        <v>345</v>
      </c>
      <c r="C447" s="63">
        <v>1585040.32</v>
      </c>
      <c r="D447" s="63">
        <v>2396046.92</v>
      </c>
      <c r="E447" s="63">
        <v>811006.6</v>
      </c>
      <c r="F447" s="31"/>
    </row>
    <row r="448" spans="2:6" x14ac:dyDescent="0.2">
      <c r="B448" s="129" t="s">
        <v>346</v>
      </c>
      <c r="C448" s="63">
        <v>35820318.890000001</v>
      </c>
      <c r="D448" s="63">
        <v>33410485.289999999</v>
      </c>
      <c r="E448" s="63">
        <v>-2409833.6</v>
      </c>
      <c r="F448" s="31"/>
    </row>
    <row r="449" spans="2:6" ht="20.25" customHeight="1" x14ac:dyDescent="0.2">
      <c r="C449" s="68">
        <v>33699146.57</v>
      </c>
      <c r="D449" s="68">
        <v>29506509.620000001</v>
      </c>
      <c r="E449" s="68">
        <v>-4192636.95</v>
      </c>
      <c r="F449" s="130"/>
    </row>
    <row r="450" spans="2:6" x14ac:dyDescent="0.2">
      <c r="D450" s="115" t="s">
        <v>15</v>
      </c>
    </row>
    <row r="453" spans="2:6" x14ac:dyDescent="0.2">
      <c r="B453" s="18" t="s">
        <v>347</v>
      </c>
    </row>
    <row r="455" spans="2:6" ht="30.75" customHeight="1" x14ac:dyDescent="0.2">
      <c r="B455" s="89" t="s">
        <v>348</v>
      </c>
      <c r="C455" s="109" t="s">
        <v>56</v>
      </c>
      <c r="D455" s="25" t="s">
        <v>57</v>
      </c>
      <c r="E455" s="25" t="s">
        <v>58</v>
      </c>
    </row>
    <row r="456" spans="2:6" s="132" customFormat="1" x14ac:dyDescent="0.2">
      <c r="B456" s="131" t="s">
        <v>349</v>
      </c>
      <c r="C456" s="63">
        <v>211000</v>
      </c>
      <c r="D456" s="63">
        <v>91884.93</v>
      </c>
      <c r="E456" s="63">
        <v>-119115.07</v>
      </c>
    </row>
    <row r="457" spans="2:6" x14ac:dyDescent="0.2">
      <c r="B457" s="121" t="s">
        <v>350</v>
      </c>
      <c r="C457" s="63">
        <v>19883.419999999998</v>
      </c>
      <c r="D457" s="63">
        <v>19185.419999999998</v>
      </c>
      <c r="E457" s="63">
        <v>-698</v>
      </c>
    </row>
    <row r="458" spans="2:6" x14ac:dyDescent="0.2">
      <c r="B458" s="121" t="s">
        <v>351</v>
      </c>
      <c r="C458" s="63">
        <v>3787111.18</v>
      </c>
      <c r="D458" s="63">
        <v>1359856.18</v>
      </c>
      <c r="E458" s="63">
        <v>-2427255</v>
      </c>
    </row>
    <row r="459" spans="2:6" x14ac:dyDescent="0.2">
      <c r="B459" s="121" t="s">
        <v>352</v>
      </c>
      <c r="C459" s="63">
        <v>42013.03</v>
      </c>
      <c r="D459" s="63">
        <v>37715.47</v>
      </c>
      <c r="E459" s="63">
        <v>-4297.5600000000004</v>
      </c>
    </row>
    <row r="460" spans="2:6" x14ac:dyDescent="0.2">
      <c r="B460" s="121" t="s">
        <v>353</v>
      </c>
      <c r="C460" s="63">
        <v>19998.53</v>
      </c>
      <c r="D460" s="63">
        <v>19999.71</v>
      </c>
      <c r="E460" s="63">
        <v>1.18</v>
      </c>
    </row>
    <row r="461" spans="2:6" x14ac:dyDescent="0.2">
      <c r="B461" s="121" t="s">
        <v>354</v>
      </c>
      <c r="C461" s="63">
        <v>2462103.36</v>
      </c>
      <c r="D461" s="63">
        <v>1065976.28</v>
      </c>
      <c r="E461" s="63">
        <v>-1396127.08</v>
      </c>
    </row>
    <row r="462" spans="2:6" x14ac:dyDescent="0.2">
      <c r="B462" s="121" t="s">
        <v>355</v>
      </c>
      <c r="C462" s="63">
        <v>1345312.96</v>
      </c>
      <c r="D462" s="63">
        <v>5989892.2000000002</v>
      </c>
      <c r="E462" s="63">
        <v>4644579.24</v>
      </c>
    </row>
    <row r="463" spans="2:6" x14ac:dyDescent="0.2">
      <c r="B463" s="121" t="s">
        <v>356</v>
      </c>
      <c r="C463" s="63">
        <v>7015.57</v>
      </c>
      <c r="D463" s="66">
        <v>0</v>
      </c>
      <c r="E463" s="63">
        <v>-7015.57</v>
      </c>
    </row>
    <row r="464" spans="2:6" x14ac:dyDescent="0.2">
      <c r="B464" s="121" t="s">
        <v>357</v>
      </c>
      <c r="C464" s="63">
        <v>6065810.6299999999</v>
      </c>
      <c r="D464" s="63">
        <v>1459299.06</v>
      </c>
      <c r="E464" s="63">
        <v>-4606511.57</v>
      </c>
    </row>
    <row r="465" spans="2:5" x14ac:dyDescent="0.2">
      <c r="B465" s="121" t="s">
        <v>358</v>
      </c>
      <c r="C465" s="63">
        <v>5479.85</v>
      </c>
      <c r="D465" s="66">
        <v>0</v>
      </c>
      <c r="E465" s="63">
        <v>-5479.85</v>
      </c>
    </row>
    <row r="466" spans="2:5" x14ac:dyDescent="0.2">
      <c r="B466" s="121" t="s">
        <v>359</v>
      </c>
      <c r="C466" s="63">
        <v>1071113.6000000001</v>
      </c>
      <c r="D466" s="63">
        <v>38943.379999999997</v>
      </c>
      <c r="E466" s="63">
        <v>-1032170.22</v>
      </c>
    </row>
    <row r="467" spans="2:5" x14ac:dyDescent="0.2">
      <c r="B467" s="121" t="s">
        <v>360</v>
      </c>
      <c r="C467" s="63">
        <v>13921404.51</v>
      </c>
      <c r="D467" s="63">
        <v>13175513.140000001</v>
      </c>
      <c r="E467" s="63">
        <v>-745891.37</v>
      </c>
    </row>
    <row r="468" spans="2:5" x14ac:dyDescent="0.2">
      <c r="B468" s="121" t="s">
        <v>361</v>
      </c>
      <c r="C468" s="63">
        <v>1070529.52</v>
      </c>
      <c r="D468" s="66">
        <v>0</v>
      </c>
      <c r="E468" s="63">
        <v>-1070529.52</v>
      </c>
    </row>
    <row r="469" spans="2:5" x14ac:dyDescent="0.2">
      <c r="B469" s="121" t="s">
        <v>362</v>
      </c>
      <c r="C469" s="63">
        <v>548719.11</v>
      </c>
      <c r="D469" s="66">
        <v>0</v>
      </c>
      <c r="E469" s="63">
        <v>-548719.11</v>
      </c>
    </row>
    <row r="470" spans="2:5" x14ac:dyDescent="0.2">
      <c r="B470" s="121" t="s">
        <v>363</v>
      </c>
      <c r="C470" s="66">
        <v>0</v>
      </c>
      <c r="D470" s="63">
        <v>50560.17</v>
      </c>
      <c r="E470" s="63">
        <v>50560.17</v>
      </c>
    </row>
    <row r="471" spans="2:5" x14ac:dyDescent="0.2">
      <c r="B471" s="133" t="s">
        <v>364</v>
      </c>
      <c r="C471" s="63">
        <v>30577495.27</v>
      </c>
      <c r="D471" s="63">
        <v>23308825.940000001</v>
      </c>
      <c r="E471" s="63">
        <v>-7268669.3300000001</v>
      </c>
    </row>
    <row r="472" spans="2:5" x14ac:dyDescent="0.2">
      <c r="B472" s="65" t="s">
        <v>13</v>
      </c>
      <c r="C472" s="63">
        <v>3436149.86</v>
      </c>
      <c r="D472" s="63">
        <v>1180257.3899999999</v>
      </c>
      <c r="E472" s="63">
        <v>-2255892.4700000002</v>
      </c>
    </row>
    <row r="473" spans="2:5" x14ac:dyDescent="0.2">
      <c r="B473" s="134" t="s">
        <v>365</v>
      </c>
      <c r="C473" s="63">
        <v>3436149.86</v>
      </c>
      <c r="D473" s="63">
        <v>1180257.3899999999</v>
      </c>
      <c r="E473" s="63">
        <v>-2255892.4700000002</v>
      </c>
    </row>
    <row r="474" spans="2:5" ht="21.75" customHeight="1" x14ac:dyDescent="0.2">
      <c r="C474" s="135">
        <v>34013645.130000003</v>
      </c>
      <c r="D474" s="135">
        <v>24489083.329999998</v>
      </c>
      <c r="E474" s="135">
        <v>-9524561.8000000007</v>
      </c>
    </row>
    <row r="477" spans="2:5" ht="24" customHeight="1" x14ac:dyDescent="0.2">
      <c r="B477" s="75" t="s">
        <v>366</v>
      </c>
      <c r="C477" s="109" t="s">
        <v>58</v>
      </c>
      <c r="D477" s="25" t="s">
        <v>367</v>
      </c>
      <c r="E477" s="10"/>
    </row>
    <row r="478" spans="2:5" x14ac:dyDescent="0.2">
      <c r="B478" s="26" t="s">
        <v>368</v>
      </c>
      <c r="C478" s="61"/>
      <c r="D478" s="28"/>
      <c r="E478" s="46"/>
    </row>
    <row r="479" spans="2:5" x14ac:dyDescent="0.2">
      <c r="B479" s="29"/>
      <c r="C479" s="49"/>
      <c r="D479" s="31"/>
      <c r="E479" s="46"/>
    </row>
    <row r="480" spans="2:5" x14ac:dyDescent="0.2">
      <c r="B480" s="29" t="s">
        <v>369</v>
      </c>
      <c r="C480" s="136">
        <f>SUM(C481:C482)</f>
        <v>4664909.6899999995</v>
      </c>
      <c r="D480" s="31"/>
      <c r="E480" s="46"/>
    </row>
    <row r="481" spans="2:7" x14ac:dyDescent="0.2">
      <c r="B481" s="62" t="s">
        <v>370</v>
      </c>
      <c r="C481" s="63">
        <v>2064422.27</v>
      </c>
      <c r="D481" s="31"/>
      <c r="E481" s="46"/>
    </row>
    <row r="482" spans="2:7" x14ac:dyDescent="0.2">
      <c r="B482" s="62" t="s">
        <v>371</v>
      </c>
      <c r="C482" s="63">
        <v>2600487.42</v>
      </c>
      <c r="D482" s="31"/>
      <c r="E482" s="46"/>
    </row>
    <row r="483" spans="2:7" x14ac:dyDescent="0.2">
      <c r="B483" s="29"/>
      <c r="C483" s="49"/>
      <c r="D483" s="31"/>
      <c r="E483" s="46"/>
    </row>
    <row r="484" spans="2:7" x14ac:dyDescent="0.2">
      <c r="B484" s="29" t="s">
        <v>66</v>
      </c>
      <c r="C484" s="136">
        <f>SUM(C485:C490)</f>
        <v>1182684.8800000001</v>
      </c>
      <c r="D484" s="31"/>
      <c r="E484" s="46"/>
    </row>
    <row r="485" spans="2:7" x14ac:dyDescent="0.2">
      <c r="B485" s="29" t="s">
        <v>372</v>
      </c>
      <c r="C485" s="63">
        <v>941509.49</v>
      </c>
      <c r="D485" s="31"/>
      <c r="E485" s="46"/>
    </row>
    <row r="486" spans="2:7" x14ac:dyDescent="0.2">
      <c r="B486" s="29" t="s">
        <v>373</v>
      </c>
      <c r="C486" s="63">
        <v>116127.6</v>
      </c>
      <c r="D486" s="31"/>
      <c r="E486" s="46"/>
    </row>
    <row r="487" spans="2:7" x14ac:dyDescent="0.2">
      <c r="B487" s="29" t="s">
        <v>374</v>
      </c>
      <c r="C487" s="63">
        <v>59832.800000000003</v>
      </c>
      <c r="D487" s="31"/>
      <c r="E487" s="46"/>
    </row>
    <row r="488" spans="2:7" x14ac:dyDescent="0.2">
      <c r="B488" s="29" t="s">
        <v>375</v>
      </c>
      <c r="C488" s="63">
        <v>5524</v>
      </c>
      <c r="D488" s="31"/>
      <c r="E488" s="46"/>
    </row>
    <row r="489" spans="2:7" x14ac:dyDescent="0.2">
      <c r="B489" s="29" t="s">
        <v>376</v>
      </c>
      <c r="C489" s="63">
        <v>61990.99</v>
      </c>
      <c r="D489" s="31"/>
      <c r="E489" s="46"/>
    </row>
    <row r="490" spans="2:7" x14ac:dyDescent="0.2">
      <c r="B490" s="29" t="s">
        <v>377</v>
      </c>
      <c r="C490" s="63">
        <v>-2300</v>
      </c>
      <c r="D490" s="31"/>
      <c r="E490" s="46"/>
    </row>
    <row r="491" spans="2:7" x14ac:dyDescent="0.2">
      <c r="B491" s="29"/>
      <c r="C491" s="49"/>
      <c r="D491" s="31"/>
      <c r="E491" s="46"/>
    </row>
    <row r="492" spans="2:7" x14ac:dyDescent="0.2">
      <c r="B492" s="29" t="s">
        <v>119</v>
      </c>
      <c r="C492" s="137">
        <v>0</v>
      </c>
      <c r="D492" s="31"/>
      <c r="E492" s="46"/>
      <c r="F492" s="10"/>
      <c r="G492" s="10"/>
    </row>
    <row r="493" spans="2:7" x14ac:dyDescent="0.2">
      <c r="B493" s="32"/>
      <c r="C493" s="53"/>
      <c r="D493" s="34"/>
      <c r="E493" s="46"/>
      <c r="F493" s="10"/>
      <c r="G493" s="10"/>
    </row>
    <row r="494" spans="2:7" ht="18" customHeight="1" x14ac:dyDescent="0.2">
      <c r="C494" s="114">
        <f>C480+C484+C492</f>
        <v>5847594.5699999994</v>
      </c>
      <c r="D494" s="25"/>
      <c r="E494" s="10"/>
      <c r="F494" s="10"/>
      <c r="G494" s="10"/>
    </row>
    <row r="495" spans="2:7" x14ac:dyDescent="0.2">
      <c r="F495" s="10"/>
      <c r="G495" s="10"/>
    </row>
    <row r="496" spans="2:7" x14ac:dyDescent="0.2">
      <c r="B496" s="5" t="s">
        <v>15</v>
      </c>
      <c r="F496" s="10"/>
      <c r="G496" s="10"/>
    </row>
    <row r="497" spans="2:7" x14ac:dyDescent="0.2">
      <c r="F497" s="10"/>
      <c r="G497" s="10"/>
    </row>
    <row r="498" spans="2:7" x14ac:dyDescent="0.2">
      <c r="F498" s="10"/>
      <c r="G498" s="10"/>
    </row>
    <row r="499" spans="2:7" x14ac:dyDescent="0.2">
      <c r="B499" s="18" t="s">
        <v>378</v>
      </c>
      <c r="F499" s="10"/>
      <c r="G499" s="10"/>
    </row>
    <row r="500" spans="2:7" ht="12" customHeight="1" x14ac:dyDescent="0.2">
      <c r="B500" s="18" t="s">
        <v>379</v>
      </c>
      <c r="F500" s="10"/>
      <c r="G500" s="10"/>
    </row>
    <row r="501" spans="2:7" x14ac:dyDescent="0.2">
      <c r="B501" s="138"/>
      <c r="C501" s="138"/>
      <c r="D501" s="138"/>
      <c r="E501" s="138"/>
      <c r="F501" s="10"/>
      <c r="G501" s="10"/>
    </row>
    <row r="502" spans="2:7" x14ac:dyDescent="0.2">
      <c r="B502" s="5"/>
      <c r="C502" s="5"/>
      <c r="D502" s="5"/>
      <c r="E502" s="5"/>
      <c r="F502" s="10"/>
      <c r="G502" s="10"/>
    </row>
    <row r="503" spans="2:7" x14ac:dyDescent="0.2">
      <c r="B503" s="139" t="s">
        <v>380</v>
      </c>
      <c r="C503" s="140"/>
      <c r="D503" s="140"/>
      <c r="E503" s="141"/>
      <c r="F503" s="10"/>
      <c r="G503" s="10"/>
    </row>
    <row r="504" spans="2:7" x14ac:dyDescent="0.2">
      <c r="B504" s="142" t="s">
        <v>381</v>
      </c>
      <c r="C504" s="143"/>
      <c r="D504" s="143"/>
      <c r="E504" s="144"/>
      <c r="F504" s="10"/>
      <c r="G504" s="145"/>
    </row>
    <row r="505" spans="2:7" x14ac:dyDescent="0.2">
      <c r="B505" s="146" t="s">
        <v>382</v>
      </c>
      <c r="C505" s="147"/>
      <c r="D505" s="147"/>
      <c r="E505" s="148"/>
      <c r="F505" s="10"/>
      <c r="G505" s="145"/>
    </row>
    <row r="506" spans="2:7" x14ac:dyDescent="0.2">
      <c r="B506" s="149" t="s">
        <v>383</v>
      </c>
      <c r="C506" s="150"/>
      <c r="E506" s="151">
        <v>60292036.619999997</v>
      </c>
      <c r="F506" s="10"/>
      <c r="G506" s="145"/>
    </row>
    <row r="507" spans="2:7" x14ac:dyDescent="0.2">
      <c r="B507" s="152"/>
      <c r="C507" s="152"/>
      <c r="D507" s="10"/>
      <c r="E507" s="153"/>
      <c r="F507" s="10"/>
      <c r="G507" s="145"/>
    </row>
    <row r="508" spans="2:7" x14ac:dyDescent="0.2">
      <c r="B508" s="154" t="s">
        <v>384</v>
      </c>
      <c r="C508" s="154"/>
      <c r="D508" s="155"/>
      <c r="E508" s="156">
        <f>SUM(D508:D513)</f>
        <v>2.93</v>
      </c>
      <c r="F508" s="10"/>
      <c r="G508" s="10"/>
    </row>
    <row r="509" spans="2:7" x14ac:dyDescent="0.2">
      <c r="B509" s="157" t="s">
        <v>385</v>
      </c>
      <c r="C509" s="157"/>
      <c r="D509" s="158">
        <v>0</v>
      </c>
      <c r="E509" s="159"/>
      <c r="F509" s="10"/>
      <c r="G509" s="10"/>
    </row>
    <row r="510" spans="2:7" x14ac:dyDescent="0.2">
      <c r="B510" s="157" t="s">
        <v>386</v>
      </c>
      <c r="C510" s="157"/>
      <c r="D510" s="158">
        <v>0</v>
      </c>
      <c r="E510" s="159"/>
      <c r="F510" s="10"/>
      <c r="G510" s="10"/>
    </row>
    <row r="511" spans="2:7" x14ac:dyDescent="0.2">
      <c r="B511" s="157" t="s">
        <v>387</v>
      </c>
      <c r="C511" s="157"/>
      <c r="D511" s="158">
        <v>0</v>
      </c>
      <c r="E511" s="159"/>
      <c r="F511" s="10"/>
      <c r="G511" s="10"/>
    </row>
    <row r="512" spans="2:7" x14ac:dyDescent="0.2">
      <c r="B512" s="157" t="s">
        <v>388</v>
      </c>
      <c r="C512" s="157"/>
      <c r="D512" s="158">
        <v>0</v>
      </c>
      <c r="E512" s="159"/>
      <c r="F512" s="10"/>
      <c r="G512" s="10"/>
    </row>
    <row r="513" spans="2:7" x14ac:dyDescent="0.2">
      <c r="B513" s="160" t="s">
        <v>389</v>
      </c>
      <c r="C513" s="161"/>
      <c r="D513" s="162">
        <v>2.93</v>
      </c>
      <c r="E513" s="159"/>
      <c r="F513" s="10"/>
      <c r="G513" s="10"/>
    </row>
    <row r="514" spans="2:7" x14ac:dyDescent="0.2">
      <c r="B514" s="152"/>
      <c r="C514" s="152"/>
      <c r="D514" s="10"/>
      <c r="F514" s="10"/>
      <c r="G514" s="10"/>
    </row>
    <row r="515" spans="2:7" x14ac:dyDescent="0.2">
      <c r="B515" s="154" t="s">
        <v>390</v>
      </c>
      <c r="C515" s="154"/>
      <c r="D515" s="155"/>
      <c r="E515" s="163">
        <f>SUM(D515:D519)</f>
        <v>2098703.9900000002</v>
      </c>
      <c r="F515" s="10"/>
      <c r="G515" s="10"/>
    </row>
    <row r="516" spans="2:7" x14ac:dyDescent="0.2">
      <c r="B516" s="157" t="s">
        <v>391</v>
      </c>
      <c r="C516" s="157"/>
      <c r="D516" s="158">
        <v>0</v>
      </c>
      <c r="E516" s="159"/>
      <c r="F516" s="10"/>
      <c r="G516" s="10"/>
    </row>
    <row r="517" spans="2:7" x14ac:dyDescent="0.2">
      <c r="B517" s="157" t="s">
        <v>392</v>
      </c>
      <c r="C517" s="157"/>
      <c r="D517" s="158">
        <v>0</v>
      </c>
      <c r="E517" s="159"/>
      <c r="F517" s="10"/>
      <c r="G517" s="10"/>
    </row>
    <row r="518" spans="2:7" x14ac:dyDescent="0.2">
      <c r="B518" s="157" t="s">
        <v>393</v>
      </c>
      <c r="C518" s="157"/>
      <c r="D518" s="158">
        <v>0</v>
      </c>
      <c r="E518" s="159"/>
      <c r="F518" s="10"/>
      <c r="G518" s="10"/>
    </row>
    <row r="519" spans="2:7" x14ac:dyDescent="0.2">
      <c r="B519" s="164" t="s">
        <v>394</v>
      </c>
      <c r="C519" s="165"/>
      <c r="D519" s="162">
        <v>2098703.9900000002</v>
      </c>
      <c r="E519" s="166"/>
      <c r="F519" s="10"/>
      <c r="G519" s="10"/>
    </row>
    <row r="520" spans="2:7" x14ac:dyDescent="0.2">
      <c r="B520" s="152"/>
      <c r="C520" s="152"/>
      <c r="F520" s="10"/>
      <c r="G520" s="10"/>
    </row>
    <row r="521" spans="2:7" x14ac:dyDescent="0.2">
      <c r="B521" s="167" t="s">
        <v>395</v>
      </c>
      <c r="C521" s="167"/>
      <c r="E521" s="168">
        <f>+E506+E508-E515</f>
        <v>58193335.559999995</v>
      </c>
      <c r="F521" s="10" t="s">
        <v>15</v>
      </c>
      <c r="G521" s="145" t="s">
        <v>15</v>
      </c>
    </row>
    <row r="522" spans="2:7" x14ac:dyDescent="0.2">
      <c r="B522" s="5"/>
      <c r="C522" s="5"/>
      <c r="D522" s="5"/>
      <c r="E522" s="5"/>
      <c r="F522" s="10"/>
      <c r="G522" s="10"/>
    </row>
    <row r="523" spans="2:7" x14ac:dyDescent="0.2">
      <c r="B523" s="5"/>
      <c r="C523" s="5"/>
      <c r="D523" s="5"/>
      <c r="E523" s="5"/>
      <c r="F523" s="10"/>
      <c r="G523" s="10"/>
    </row>
    <row r="524" spans="2:7" x14ac:dyDescent="0.2">
      <c r="B524" s="139" t="s">
        <v>396</v>
      </c>
      <c r="C524" s="140"/>
      <c r="D524" s="140"/>
      <c r="E524" s="141"/>
      <c r="F524" s="10"/>
      <c r="G524" s="10"/>
    </row>
    <row r="525" spans="2:7" x14ac:dyDescent="0.2">
      <c r="B525" s="142" t="s">
        <v>381</v>
      </c>
      <c r="C525" s="143"/>
      <c r="D525" s="143"/>
      <c r="E525" s="144"/>
      <c r="F525" s="10"/>
      <c r="G525" s="10"/>
    </row>
    <row r="526" spans="2:7" x14ac:dyDescent="0.2">
      <c r="B526" s="146" t="s">
        <v>382</v>
      </c>
      <c r="C526" s="147"/>
      <c r="D526" s="147"/>
      <c r="E526" s="148"/>
      <c r="F526" s="10"/>
      <c r="G526" s="10"/>
    </row>
    <row r="527" spans="2:7" x14ac:dyDescent="0.2">
      <c r="B527" s="149" t="s">
        <v>397</v>
      </c>
      <c r="C527" s="150"/>
      <c r="E527" s="151">
        <v>63393245.43</v>
      </c>
      <c r="F527" s="10"/>
      <c r="G527" s="10"/>
    </row>
    <row r="528" spans="2:7" x14ac:dyDescent="0.2">
      <c r="B528" s="152"/>
      <c r="C528" s="152"/>
      <c r="F528" s="10"/>
      <c r="G528" s="10"/>
    </row>
    <row r="529" spans="2:8" x14ac:dyDescent="0.2">
      <c r="B529" s="169" t="s">
        <v>398</v>
      </c>
      <c r="C529" s="169"/>
      <c r="D529" s="155"/>
      <c r="E529" s="170">
        <f>SUM(D529:D546)</f>
        <v>6247290.5800000001</v>
      </c>
      <c r="F529" s="10"/>
      <c r="G529" s="10"/>
    </row>
    <row r="530" spans="2:8" x14ac:dyDescent="0.2">
      <c r="B530" s="157" t="s">
        <v>399</v>
      </c>
      <c r="C530" s="157"/>
      <c r="D530" s="162">
        <v>1344429.5</v>
      </c>
      <c r="E530" s="171"/>
      <c r="F530" s="10"/>
      <c r="G530" s="10"/>
    </row>
    <row r="531" spans="2:8" x14ac:dyDescent="0.2">
      <c r="B531" s="157" t="s">
        <v>400</v>
      </c>
      <c r="C531" s="157"/>
      <c r="D531" s="162">
        <v>116127.6</v>
      </c>
      <c r="E531" s="171"/>
      <c r="F531" s="10"/>
      <c r="G531" s="10"/>
    </row>
    <row r="532" spans="2:8" x14ac:dyDescent="0.2">
      <c r="B532" s="157" t="s">
        <v>401</v>
      </c>
      <c r="C532" s="157"/>
      <c r="D532" s="162">
        <v>59832.800000000003</v>
      </c>
      <c r="E532" s="171"/>
      <c r="F532" s="10"/>
      <c r="G532" s="10"/>
    </row>
    <row r="533" spans="2:8" x14ac:dyDescent="0.2">
      <c r="B533" s="157" t="s">
        <v>402</v>
      </c>
      <c r="C533" s="157"/>
      <c r="D533" s="162">
        <v>0</v>
      </c>
      <c r="E533" s="171"/>
      <c r="F533" s="10"/>
      <c r="G533" s="10"/>
    </row>
    <row r="534" spans="2:8" x14ac:dyDescent="0.2">
      <c r="B534" s="157" t="s">
        <v>403</v>
      </c>
      <c r="C534" s="157"/>
      <c r="D534" s="158">
        <v>0</v>
      </c>
      <c r="E534" s="171"/>
      <c r="F534" s="10"/>
      <c r="G534" s="145"/>
    </row>
    <row r="535" spans="2:8" x14ac:dyDescent="0.2">
      <c r="B535" s="157" t="s">
        <v>404</v>
      </c>
      <c r="C535" s="157"/>
      <c r="D535" s="162">
        <v>61990.99</v>
      </c>
      <c r="E535" s="172" t="s">
        <v>15</v>
      </c>
      <c r="F535" s="10"/>
      <c r="G535" s="10"/>
    </row>
    <row r="536" spans="2:8" x14ac:dyDescent="0.2">
      <c r="B536" s="157" t="s">
        <v>405</v>
      </c>
      <c r="C536" s="157"/>
      <c r="D536" s="158">
        <v>0</v>
      </c>
      <c r="E536" s="171"/>
      <c r="F536" s="10"/>
      <c r="G536" s="145"/>
    </row>
    <row r="537" spans="2:8" x14ac:dyDescent="0.2">
      <c r="B537" s="157" t="s">
        <v>406</v>
      </c>
      <c r="C537" s="157"/>
      <c r="D537" s="158">
        <v>0</v>
      </c>
      <c r="E537" s="171"/>
      <c r="F537" s="10"/>
      <c r="G537" s="10"/>
    </row>
    <row r="538" spans="2:8" x14ac:dyDescent="0.2">
      <c r="B538" s="157" t="s">
        <v>407</v>
      </c>
      <c r="C538" s="157"/>
      <c r="D538" s="158">
        <v>0</v>
      </c>
      <c r="E538" s="171"/>
      <c r="F538" s="10"/>
      <c r="G538" s="145"/>
    </row>
    <row r="539" spans="2:8" x14ac:dyDescent="0.2">
      <c r="B539" s="157" t="s">
        <v>408</v>
      </c>
      <c r="C539" s="157"/>
      <c r="D539" s="162">
        <v>4664909.6900000004</v>
      </c>
      <c r="E539" s="171"/>
      <c r="F539" s="10"/>
      <c r="G539" s="145"/>
    </row>
    <row r="540" spans="2:8" x14ac:dyDescent="0.2">
      <c r="B540" s="157" t="s">
        <v>409</v>
      </c>
      <c r="C540" s="157"/>
      <c r="D540" s="158">
        <v>0</v>
      </c>
      <c r="E540" s="171"/>
      <c r="F540" s="10"/>
      <c r="G540" s="145"/>
      <c r="H540" s="173"/>
    </row>
    <row r="541" spans="2:8" x14ac:dyDescent="0.2">
      <c r="B541" s="157" t="s">
        <v>410</v>
      </c>
      <c r="C541" s="157"/>
      <c r="D541" s="158">
        <v>0</v>
      </c>
      <c r="E541" s="171"/>
      <c r="F541" s="10"/>
      <c r="G541" s="145"/>
      <c r="H541" s="173"/>
    </row>
    <row r="542" spans="2:8" x14ac:dyDescent="0.2">
      <c r="B542" s="157" t="s">
        <v>411</v>
      </c>
      <c r="C542" s="157"/>
      <c r="D542" s="158">
        <v>0</v>
      </c>
      <c r="E542" s="171"/>
      <c r="F542" s="10"/>
      <c r="G542" s="174"/>
    </row>
    <row r="543" spans="2:8" x14ac:dyDescent="0.2">
      <c r="B543" s="157" t="s">
        <v>412</v>
      </c>
      <c r="C543" s="157"/>
      <c r="D543" s="158">
        <v>0</v>
      </c>
      <c r="E543" s="171"/>
      <c r="F543" s="10"/>
      <c r="G543" s="10"/>
    </row>
    <row r="544" spans="2:8" x14ac:dyDescent="0.2">
      <c r="B544" s="157" t="s">
        <v>413</v>
      </c>
      <c r="C544" s="157"/>
      <c r="D544" s="158">
        <v>0</v>
      </c>
      <c r="E544" s="171"/>
      <c r="F544" s="10"/>
      <c r="G544" s="10"/>
    </row>
    <row r="545" spans="2:7" ht="12.75" customHeight="1" x14ac:dyDescent="0.2">
      <c r="B545" s="157" t="s">
        <v>414</v>
      </c>
      <c r="C545" s="157"/>
      <c r="D545" s="158">
        <v>0</v>
      </c>
      <c r="E545" s="171"/>
      <c r="F545" s="10"/>
      <c r="G545" s="10"/>
    </row>
    <row r="546" spans="2:7" x14ac:dyDescent="0.2">
      <c r="B546" s="175" t="s">
        <v>415</v>
      </c>
      <c r="C546" s="176"/>
      <c r="D546" s="158">
        <v>0</v>
      </c>
      <c r="E546" s="171"/>
      <c r="F546" s="10"/>
      <c r="G546" s="10"/>
    </row>
    <row r="547" spans="2:7" x14ac:dyDescent="0.2">
      <c r="B547" s="152"/>
      <c r="C547" s="152"/>
      <c r="F547" s="10"/>
      <c r="G547" s="10"/>
    </row>
    <row r="548" spans="2:7" x14ac:dyDescent="0.2">
      <c r="B548" s="169" t="s">
        <v>416</v>
      </c>
      <c r="C548" s="169"/>
      <c r="D548" s="155"/>
      <c r="E548" s="170">
        <f>SUM(D548:D555)</f>
        <v>4951357.08</v>
      </c>
      <c r="F548" s="10"/>
      <c r="G548" s="10"/>
    </row>
    <row r="549" spans="2:7" x14ac:dyDescent="0.2">
      <c r="B549" s="157" t="s">
        <v>417</v>
      </c>
      <c r="C549" s="157"/>
      <c r="D549" s="162">
        <v>4951355.95</v>
      </c>
      <c r="E549" s="171"/>
      <c r="F549" s="10"/>
      <c r="G549" s="10"/>
    </row>
    <row r="550" spans="2:7" x14ac:dyDescent="0.2">
      <c r="B550" s="157" t="s">
        <v>418</v>
      </c>
      <c r="C550" s="157"/>
      <c r="D550" s="158">
        <v>0</v>
      </c>
      <c r="E550" s="171"/>
      <c r="F550" s="10"/>
      <c r="G550" s="10"/>
    </row>
    <row r="551" spans="2:7" x14ac:dyDescent="0.2">
      <c r="B551" s="157" t="s">
        <v>419</v>
      </c>
      <c r="C551" s="157"/>
      <c r="D551" s="158">
        <v>0</v>
      </c>
      <c r="E551" s="171"/>
      <c r="F551" s="10"/>
      <c r="G551" s="10"/>
    </row>
    <row r="552" spans="2:7" x14ac:dyDescent="0.2">
      <c r="B552" s="157" t="s">
        <v>420</v>
      </c>
      <c r="C552" s="157"/>
      <c r="D552" s="158">
        <v>0</v>
      </c>
      <c r="E552" s="171"/>
      <c r="F552" s="10"/>
      <c r="G552" s="10"/>
    </row>
    <row r="553" spans="2:7" x14ac:dyDescent="0.2">
      <c r="B553" s="157" t="s">
        <v>421</v>
      </c>
      <c r="C553" s="157"/>
      <c r="D553" s="158">
        <v>0</v>
      </c>
      <c r="E553" s="171"/>
      <c r="F553" s="10"/>
      <c r="G553" s="10"/>
    </row>
    <row r="554" spans="2:7" x14ac:dyDescent="0.2">
      <c r="B554" s="157" t="s">
        <v>422</v>
      </c>
      <c r="C554" s="157"/>
      <c r="D554" s="177">
        <v>0.35</v>
      </c>
      <c r="E554" s="171"/>
      <c r="F554" s="10"/>
      <c r="G554" s="10"/>
    </row>
    <row r="555" spans="2:7" x14ac:dyDescent="0.2">
      <c r="B555" s="175" t="s">
        <v>423</v>
      </c>
      <c r="C555" s="176"/>
      <c r="D555" s="162">
        <v>0.78</v>
      </c>
      <c r="E555" s="171"/>
      <c r="F555" s="10"/>
      <c r="G555" s="10"/>
    </row>
    <row r="556" spans="2:7" x14ac:dyDescent="0.2">
      <c r="B556" s="152"/>
      <c r="C556" s="152"/>
      <c r="F556" s="10"/>
      <c r="G556" s="10"/>
    </row>
    <row r="557" spans="2:7" x14ac:dyDescent="0.2">
      <c r="B557" s="178" t="s">
        <v>424</v>
      </c>
      <c r="E557" s="168">
        <f>+E527-E529+E548</f>
        <v>62097311.93</v>
      </c>
      <c r="F557" s="145"/>
      <c r="G557" s="145"/>
    </row>
    <row r="558" spans="2:7" x14ac:dyDescent="0.2">
      <c r="E558" s="2" t="s">
        <v>15</v>
      </c>
      <c r="F558" s="179"/>
      <c r="G558" s="10"/>
    </row>
    <row r="559" spans="2:7" x14ac:dyDescent="0.2">
      <c r="D559" s="2" t="s">
        <v>15</v>
      </c>
      <c r="E559" s="180" t="s">
        <v>15</v>
      </c>
      <c r="F559" s="10"/>
      <c r="G559" s="10"/>
    </row>
    <row r="560" spans="2:7" x14ac:dyDescent="0.2">
      <c r="E560" s="180" t="s">
        <v>15</v>
      </c>
      <c r="F560" s="181"/>
      <c r="G560" s="10"/>
    </row>
    <row r="561" spans="2:7" x14ac:dyDescent="0.2">
      <c r="E561" s="182" t="s">
        <v>15</v>
      </c>
      <c r="F561" s="181"/>
      <c r="G561" s="10"/>
    </row>
    <row r="562" spans="2:7" x14ac:dyDescent="0.2">
      <c r="F562" s="10"/>
      <c r="G562" s="10"/>
    </row>
    <row r="563" spans="2:7" x14ac:dyDescent="0.2">
      <c r="B563" s="16" t="s">
        <v>425</v>
      </c>
      <c r="C563" s="16"/>
      <c r="D563" s="16"/>
      <c r="E563" s="16"/>
      <c r="F563" s="16"/>
      <c r="G563" s="10"/>
    </row>
    <row r="564" spans="2:7" x14ac:dyDescent="0.2">
      <c r="B564" s="183"/>
      <c r="C564" s="183"/>
      <c r="D564" s="183"/>
      <c r="E564" s="183"/>
      <c r="F564" s="183"/>
      <c r="G564" s="10"/>
    </row>
    <row r="565" spans="2:7" x14ac:dyDescent="0.2">
      <c r="B565" s="183"/>
      <c r="C565" s="183"/>
      <c r="D565" s="183"/>
      <c r="E565" s="183"/>
      <c r="F565" s="183"/>
      <c r="G565" s="10"/>
    </row>
    <row r="566" spans="2:7" ht="21" customHeight="1" x14ac:dyDescent="0.2">
      <c r="B566" s="89" t="s">
        <v>426</v>
      </c>
      <c r="C566" s="76" t="s">
        <v>56</v>
      </c>
      <c r="D566" s="103" t="s">
        <v>57</v>
      </c>
      <c r="E566" s="103" t="s">
        <v>58</v>
      </c>
      <c r="F566" s="10"/>
      <c r="G566" s="10"/>
    </row>
    <row r="567" spans="2:7" x14ac:dyDescent="0.2">
      <c r="B567" s="26" t="s">
        <v>427</v>
      </c>
      <c r="C567" s="124">
        <v>0</v>
      </c>
      <c r="D567" s="61"/>
      <c r="E567" s="61"/>
      <c r="F567" s="10"/>
      <c r="G567" s="10"/>
    </row>
    <row r="568" spans="2:7" x14ac:dyDescent="0.2">
      <c r="B568" s="29"/>
      <c r="C568" s="105">
        <v>0</v>
      </c>
      <c r="D568" s="49"/>
      <c r="E568" s="49"/>
      <c r="F568" s="10"/>
      <c r="G568" s="10"/>
    </row>
    <row r="569" spans="2:7" x14ac:dyDescent="0.2">
      <c r="B569" s="32"/>
      <c r="C569" s="107">
        <v>0</v>
      </c>
      <c r="D569" s="184">
        <v>0</v>
      </c>
      <c r="E569" s="184">
        <v>0</v>
      </c>
      <c r="F569" s="10"/>
      <c r="G569" s="10"/>
    </row>
    <row r="570" spans="2:7" ht="21" customHeight="1" x14ac:dyDescent="0.2">
      <c r="C570" s="25">
        <f t="shared" ref="C570:E570" si="3">SUM(C568:C569)</f>
        <v>0</v>
      </c>
      <c r="D570" s="25">
        <f t="shared" si="3"/>
        <v>0</v>
      </c>
      <c r="E570" s="25">
        <f t="shared" si="3"/>
        <v>0</v>
      </c>
      <c r="F570" s="10"/>
      <c r="G570" s="10"/>
    </row>
    <row r="571" spans="2:7" x14ac:dyDescent="0.2">
      <c r="F571" s="10"/>
      <c r="G571" s="10"/>
    </row>
    <row r="572" spans="2:7" x14ac:dyDescent="0.2">
      <c r="F572" s="10"/>
      <c r="G572" s="10"/>
    </row>
    <row r="573" spans="2:7" x14ac:dyDescent="0.2">
      <c r="F573" s="10"/>
      <c r="G573" s="10"/>
    </row>
    <row r="574" spans="2:7" x14ac:dyDescent="0.2">
      <c r="F574" s="10"/>
      <c r="G574" s="10"/>
    </row>
    <row r="575" spans="2:7" x14ac:dyDescent="0.2">
      <c r="B575" s="2" t="s">
        <v>428</v>
      </c>
      <c r="F575" s="10"/>
      <c r="G575" s="10"/>
    </row>
    <row r="576" spans="2:7" ht="12" customHeight="1" x14ac:dyDescent="0.2">
      <c r="F576" s="10"/>
      <c r="G576" s="10"/>
    </row>
    <row r="577" spans="2:7" x14ac:dyDescent="0.2">
      <c r="C577" s="5"/>
      <c r="D577" s="5"/>
      <c r="E577" s="5"/>
    </row>
    <row r="578" spans="2:7" x14ac:dyDescent="0.2">
      <c r="C578" s="5"/>
      <c r="D578" s="5"/>
      <c r="E578" s="5"/>
    </row>
    <row r="579" spans="2:7" x14ac:dyDescent="0.2">
      <c r="C579" s="5"/>
      <c r="D579" s="5"/>
      <c r="E579" s="5"/>
    </row>
    <row r="580" spans="2:7" x14ac:dyDescent="0.2">
      <c r="G580" s="10"/>
    </row>
    <row r="581" spans="2:7" x14ac:dyDescent="0.2">
      <c r="B581" s="185"/>
      <c r="C581" s="5"/>
      <c r="D581" s="185"/>
      <c r="E581" s="185"/>
      <c r="F581" s="186"/>
      <c r="G581" s="186"/>
    </row>
    <row r="582" spans="2:7" x14ac:dyDescent="0.2">
      <c r="B582" s="187" t="s">
        <v>429</v>
      </c>
      <c r="C582" s="5"/>
      <c r="D582" s="188" t="s">
        <v>430</v>
      </c>
      <c r="E582" s="188"/>
      <c r="F582" s="10"/>
      <c r="G582" s="189"/>
    </row>
    <row r="583" spans="2:7" x14ac:dyDescent="0.2">
      <c r="B583" s="187" t="s">
        <v>431</v>
      </c>
      <c r="C583" s="5"/>
      <c r="D583" s="190" t="s">
        <v>432</v>
      </c>
      <c r="E583" s="190"/>
      <c r="F583" s="191"/>
      <c r="G583" s="191"/>
    </row>
    <row r="584" spans="2:7" x14ac:dyDescent="0.2">
      <c r="B584" s="5"/>
      <c r="C584" s="5"/>
      <c r="D584" s="5"/>
      <c r="E584" s="5"/>
      <c r="F584" s="5"/>
      <c r="G584" s="5"/>
    </row>
    <row r="585" spans="2:7" x14ac:dyDescent="0.2">
      <c r="B585" s="5"/>
      <c r="C585" s="5"/>
      <c r="D585" s="5"/>
      <c r="E585" s="5"/>
      <c r="F585" s="5"/>
      <c r="G585" s="5"/>
    </row>
    <row r="589" spans="2:7" ht="12.75" customHeight="1" x14ac:dyDescent="0.2"/>
    <row r="592" spans="2:7" ht="12.75" customHeight="1" x14ac:dyDescent="0.2"/>
  </sheetData>
  <mergeCells count="67">
    <mergeCell ref="D583:E583"/>
    <mergeCell ref="B553:C553"/>
    <mergeCell ref="B554:C554"/>
    <mergeCell ref="B555:C555"/>
    <mergeCell ref="B556:C556"/>
    <mergeCell ref="B563:F563"/>
    <mergeCell ref="D582:E582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1:C521"/>
    <mergeCell ref="B524:E524"/>
    <mergeCell ref="B525:E525"/>
    <mergeCell ref="B526:E526"/>
    <mergeCell ref="B527:C527"/>
    <mergeCell ref="B528:C528"/>
    <mergeCell ref="B515:C515"/>
    <mergeCell ref="B516:C516"/>
    <mergeCell ref="B517:C517"/>
    <mergeCell ref="B518:C518"/>
    <mergeCell ref="B519:C519"/>
    <mergeCell ref="B520:C520"/>
    <mergeCell ref="B509:C509"/>
    <mergeCell ref="B510:C510"/>
    <mergeCell ref="B511:C511"/>
    <mergeCell ref="B512:C512"/>
    <mergeCell ref="B513:C513"/>
    <mergeCell ref="B514:C514"/>
    <mergeCell ref="B503:E503"/>
    <mergeCell ref="B504:E504"/>
    <mergeCell ref="B505:E505"/>
    <mergeCell ref="B506:C506"/>
    <mergeCell ref="B507:C507"/>
    <mergeCell ref="B508:C508"/>
    <mergeCell ref="D219:E219"/>
    <mergeCell ref="D226:E226"/>
    <mergeCell ref="D233:E233"/>
    <mergeCell ref="D273:E273"/>
    <mergeCell ref="D284:E284"/>
    <mergeCell ref="B501:E501"/>
    <mergeCell ref="A2:L2"/>
    <mergeCell ref="A3:L3"/>
    <mergeCell ref="A4:L4"/>
    <mergeCell ref="A9:L9"/>
    <mergeCell ref="D86:E86"/>
    <mergeCell ref="D212:E212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7 C208 C215 C222"/>
    <dataValidation allowBlank="1" showInputMessage="1" showErrorMessage="1" prompt="Corresponde al número de la cuenta de acuerdo al Plan de Cuentas emitido por el CONAC (DOF 22/11/2010)." sqref="B177"/>
    <dataValidation allowBlank="1" showInputMessage="1" showErrorMessage="1" prompt="Características cualitativas significativas que les impacten financieramente." sqref="D177:E177 E208 E215 E222"/>
    <dataValidation allowBlank="1" showInputMessage="1" showErrorMessage="1" prompt="Especificar origen de dicho recurso: Federal, Estatal, Municipal, Particulares." sqref="D208 D215 D222"/>
  </dataValidations>
  <pageMargins left="0.47244094488188981" right="0.70866141732283472" top="0.39370078740157483" bottom="0.74803149606299213" header="0.31496062992125984" footer="0.31496062992125984"/>
  <pageSetup scale="2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2019-01-20T19:13:31Z</cp:lastPrinted>
  <dcterms:created xsi:type="dcterms:W3CDTF">2019-01-20T19:10:37Z</dcterms:created>
  <dcterms:modified xsi:type="dcterms:W3CDTF">2019-01-20T19:16:51Z</dcterms:modified>
</cp:coreProperties>
</file>