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EJERCICIO PRESUPUESTARIO\"/>
    </mc:Choice>
  </mc:AlternateContent>
  <bookViews>
    <workbookView xWindow="0" yWindow="0" windowWidth="20490" windowHeight="7650"/>
  </bookViews>
  <sheets>
    <sheet name="Ayudas" sheetId="1" r:id="rId1"/>
  </sheets>
  <definedNames>
    <definedName name="_xlnm._FilterDatabase" localSheetId="0" hidden="1">Ayudas!$A$2:$H$134</definedName>
    <definedName name="_xlnm.Print_Area" localSheetId="0">Ayudas!$A$1:$H$143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3" i="1" l="1"/>
  <c r="G132" i="1"/>
  <c r="H131" i="1"/>
  <c r="G131" i="1"/>
  <c r="H130" i="1"/>
  <c r="G130" i="1"/>
  <c r="G129" i="1"/>
  <c r="G128" i="1"/>
  <c r="H127" i="1"/>
  <c r="G127" i="1"/>
  <c r="H126" i="1"/>
  <c r="G126" i="1"/>
  <c r="G125" i="1"/>
  <c r="H124" i="1"/>
  <c r="G124" i="1"/>
  <c r="G123" i="1"/>
  <c r="H122" i="1"/>
  <c r="G122" i="1"/>
  <c r="G121" i="1"/>
  <c r="G120" i="1"/>
  <c r="H119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H107" i="1"/>
  <c r="G107" i="1"/>
  <c r="G106" i="1"/>
  <c r="H105" i="1"/>
  <c r="G105" i="1"/>
  <c r="G104" i="1"/>
  <c r="G103" i="1"/>
  <c r="G102" i="1"/>
  <c r="H101" i="1"/>
  <c r="G101" i="1"/>
  <c r="H100" i="1"/>
  <c r="G100" i="1"/>
  <c r="G99" i="1"/>
  <c r="G98" i="1"/>
  <c r="H97" i="1"/>
  <c r="G97" i="1"/>
  <c r="G96" i="1"/>
  <c r="G95" i="1"/>
  <c r="G94" i="1"/>
  <c r="G93" i="1"/>
  <c r="G92" i="1"/>
  <c r="G91" i="1"/>
  <c r="G90" i="1"/>
  <c r="H89" i="1"/>
  <c r="G89" i="1"/>
  <c r="H88" i="1"/>
  <c r="G88" i="1"/>
  <c r="G87" i="1"/>
  <c r="H86" i="1"/>
  <c r="G86" i="1"/>
  <c r="H85" i="1"/>
  <c r="G85" i="1"/>
  <c r="H84" i="1"/>
  <c r="G84" i="1"/>
  <c r="G83" i="1"/>
  <c r="H82" i="1"/>
  <c r="G82" i="1"/>
  <c r="G81" i="1"/>
  <c r="H80" i="1"/>
  <c r="G80" i="1"/>
  <c r="G79" i="1"/>
  <c r="G78" i="1"/>
  <c r="G77" i="1"/>
  <c r="G76" i="1"/>
  <c r="H75" i="1"/>
  <c r="G75" i="1"/>
  <c r="H74" i="1"/>
  <c r="G74" i="1"/>
  <c r="H73" i="1"/>
  <c r="G73" i="1"/>
  <c r="G72" i="1"/>
  <c r="G71" i="1"/>
  <c r="H70" i="1"/>
  <c r="G70" i="1"/>
  <c r="H69" i="1"/>
  <c r="G69" i="1"/>
  <c r="G68" i="1"/>
  <c r="H67" i="1"/>
  <c r="G67" i="1"/>
  <c r="G66" i="1"/>
  <c r="H65" i="1"/>
  <c r="G65" i="1"/>
  <c r="H64" i="1"/>
  <c r="G64" i="1"/>
  <c r="G63" i="1"/>
  <c r="H62" i="1"/>
  <c r="G62" i="1"/>
  <c r="G61" i="1"/>
  <c r="H60" i="1"/>
  <c r="G60" i="1"/>
  <c r="H59" i="1"/>
  <c r="G59" i="1"/>
  <c r="H58" i="1"/>
  <c r="G58" i="1"/>
  <c r="G57" i="1"/>
  <c r="G56" i="1"/>
  <c r="H55" i="1"/>
  <c r="G55" i="1"/>
  <c r="H54" i="1"/>
  <c r="G54" i="1"/>
  <c r="G53" i="1"/>
  <c r="H52" i="1"/>
  <c r="G52" i="1"/>
  <c r="H51" i="1"/>
  <c r="G51" i="1"/>
  <c r="H50" i="1"/>
  <c r="G50" i="1"/>
  <c r="G49" i="1"/>
  <c r="H48" i="1"/>
  <c r="G48" i="1"/>
  <c r="G47" i="1"/>
  <c r="H46" i="1"/>
  <c r="G46" i="1"/>
  <c r="G45" i="1"/>
  <c r="G44" i="1"/>
  <c r="G43" i="1"/>
  <c r="G42" i="1"/>
  <c r="H41" i="1"/>
  <c r="G41" i="1"/>
  <c r="H40" i="1"/>
  <c r="G40" i="1"/>
  <c r="G39" i="1"/>
  <c r="H38" i="1"/>
  <c r="G38" i="1"/>
  <c r="G37" i="1"/>
  <c r="G36" i="1"/>
  <c r="G35" i="1"/>
  <c r="H34" i="1"/>
  <c r="G34" i="1"/>
  <c r="G33" i="1"/>
  <c r="H32" i="1"/>
  <c r="G32" i="1"/>
  <c r="G31" i="1"/>
  <c r="H30" i="1"/>
  <c r="G30" i="1"/>
  <c r="G29" i="1"/>
  <c r="H28" i="1"/>
  <c r="H134" i="1" s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<sst xmlns="http://schemas.openxmlformats.org/spreadsheetml/2006/main" count="678" uniqueCount="278">
  <si>
    <t>INSTITUTO TECNOLOGICO SUPERIOR DEL SUR DE GUANAJUATO
MONTOS PAGADOS POR AYUDAS Y SUBSIDIOS
4to. TRIMESTRE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</si>
  <si>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</si>
  <si>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</si>
  <si>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</si>
  <si>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</si>
  <si>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</si>
  <si>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</si>
  <si>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</si>
  <si>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</si>
  <si>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</si>
  <si>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</si>
  <si>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</si>
  <si>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Jacobo Jacobo Jesús</t>
  </si>
  <si>
    <t>JAJJ751015HMNCCS06</t>
  </si>
  <si>
    <t>JAJJ751015TJ5</t>
  </si>
  <si>
    <t>Santoyo Celedón Salvador</t>
  </si>
  <si>
    <t>SACS800411HGTNLL06</t>
  </si>
  <si>
    <t>SACS800411PB9</t>
  </si>
  <si>
    <t>Torres Martínez Alfredo</t>
  </si>
  <si>
    <t>TOMA880630HGTRRL08</t>
  </si>
  <si>
    <t>TOMA880630JT6</t>
  </si>
  <si>
    <t>Fuentes Hernandez Carlos Alberto</t>
  </si>
  <si>
    <t>FUHC701014HCSNRR00</t>
  </si>
  <si>
    <t>Gómez Cortéz Eduardo</t>
  </si>
  <si>
    <t>Lomelí Ibarra José María</t>
  </si>
  <si>
    <t>Lona Ramírez Fernando Jhonatan</t>
  </si>
  <si>
    <t>López Durán Miguel Angel</t>
  </si>
  <si>
    <t>García Acevedo Jacqueline</t>
  </si>
  <si>
    <t>GOCE950530HGTMRD00</t>
  </si>
  <si>
    <t>Piedra Olivarez Juan Francisco</t>
  </si>
  <si>
    <t>LOIM950904HMNMBR07</t>
  </si>
  <si>
    <t>Cornejo Juárez Victor Manuel</t>
  </si>
  <si>
    <t>COJV980528HNERRC09</t>
  </si>
  <si>
    <t>García Mercado Juan Carlos</t>
  </si>
  <si>
    <t>GAMJ990814HGTRRN09</t>
  </si>
  <si>
    <t>Estrada Contreras Edgar Alejandro</t>
  </si>
  <si>
    <t>EACE950718HMNSND02</t>
  </si>
  <si>
    <t>Gutierrez Alcantar Jorge Luis</t>
  </si>
  <si>
    <t>GUAJ970925HMNTLR03</t>
  </si>
  <si>
    <t>Guerrero Niño Ana Laura</t>
  </si>
  <si>
    <t>GUNA970424MGTRXN07</t>
  </si>
  <si>
    <t>Calderón García Sandra Lucía</t>
  </si>
  <si>
    <t>CAGS971129MGTLRN08</t>
  </si>
  <si>
    <t>Padilla López Sayra</t>
  </si>
  <si>
    <t>PALS970814MGTDPY08</t>
  </si>
  <si>
    <t>Medina Parra Miguel Angel</t>
  </si>
  <si>
    <t>MEPM961119HGTDRG09</t>
  </si>
  <si>
    <t>Pedraza Molina Samantha Gabriela</t>
  </si>
  <si>
    <t>PEMS970731MMCDLM07</t>
  </si>
  <si>
    <t>Hernández Chávez Itzel</t>
  </si>
  <si>
    <t>HECI951002MGTRHT07</t>
  </si>
  <si>
    <t>Rivera Fuentes Juan Antonio</t>
  </si>
  <si>
    <t>RIFJ970227HGTVNN04</t>
  </si>
  <si>
    <t>García Ferreria Rosa Isela</t>
  </si>
  <si>
    <t>GAFR971002MMNRRS08</t>
  </si>
  <si>
    <t>Luis Enrique Olivera Olivera</t>
  </si>
  <si>
    <t>OIOL680503HDFLLS06</t>
  </si>
  <si>
    <t>Martínez Cazares Netzahualcoyotl</t>
  </si>
  <si>
    <t>LORF820809HJCNMR09</t>
  </si>
  <si>
    <t>LORF820809U88</t>
  </si>
  <si>
    <t>4410 Ayudas Sociales a Personas</t>
  </si>
  <si>
    <t>Alberto Villagómez Diana Isabel</t>
  </si>
  <si>
    <t>AEVD951117MMNLLN02</t>
  </si>
  <si>
    <t>Alcantar Ávalos Higor</t>
  </si>
  <si>
    <t>AAAH961020HGTLVG00</t>
  </si>
  <si>
    <t>Arizmendi García Luis Mario</t>
  </si>
  <si>
    <t>AIGL980830HGTRRS08</t>
  </si>
  <si>
    <t>Arreola Murillo José Manuel</t>
  </si>
  <si>
    <t>AEMM980708HGTRRN02</t>
  </si>
  <si>
    <t>Áviles Uribe Bryan</t>
  </si>
  <si>
    <t>AIUB970820HGTVRR04</t>
  </si>
  <si>
    <t>Balcazar Ortíz Ariel Michelle</t>
  </si>
  <si>
    <t>BAOM951110MGTLRC07</t>
  </si>
  <si>
    <t>Carmona Santoyo Felipe</t>
  </si>
  <si>
    <t>CASF970116HGTRNL00</t>
  </si>
  <si>
    <t>Chávez Gasca Bernardo</t>
  </si>
  <si>
    <t>CAGB921027HGTHSR03</t>
  </si>
  <si>
    <t>Contreras Guzmán Juan Carlos</t>
  </si>
  <si>
    <t>COGJ911125HGTNZN05</t>
  </si>
  <si>
    <t>Coronel Moreno Itzel Saraí</t>
  </si>
  <si>
    <t>COMI940704MMCRRT02</t>
  </si>
  <si>
    <t>Delgado Huerta Melina Vianey</t>
  </si>
  <si>
    <t>DEHM990125MGTLRL09</t>
  </si>
  <si>
    <t>Díaz Martínez Pamela</t>
  </si>
  <si>
    <t>DIMP970616MVZZRM07</t>
  </si>
  <si>
    <t>Escobedo Tirado Daniela</t>
  </si>
  <si>
    <t>EOTD900927MDFSRN15</t>
  </si>
  <si>
    <t>Estrada Lemus Jorge Alejandro</t>
  </si>
  <si>
    <t>EALJ961027HMNSMR03</t>
  </si>
  <si>
    <t>Ferreira Pedraza Lizette</t>
  </si>
  <si>
    <t>FEPL9712111MMNRDZ03</t>
  </si>
  <si>
    <t>García Ábrego Francisco Javier</t>
  </si>
  <si>
    <t>GAAF911101HMNRBR</t>
  </si>
  <si>
    <t>Garcia Acevedo Jacqueline</t>
  </si>
  <si>
    <t>GAAJ980110MGTRCC04</t>
  </si>
  <si>
    <t>García Álvarez David Asahel</t>
  </si>
  <si>
    <t>GAAD990801HGTRLV09</t>
  </si>
  <si>
    <t>García Guzmán Osvaldo</t>
  </si>
  <si>
    <t>GAGO950412HGTRZS09</t>
  </si>
  <si>
    <t>García López Erick</t>
  </si>
  <si>
    <t>GALE990309HGTRPR03</t>
  </si>
  <si>
    <t>García Orozco José Manuel</t>
  </si>
  <si>
    <t>GAOM980127HGTRRN09</t>
  </si>
  <si>
    <t>García Villagómez Marco Antonio</t>
  </si>
  <si>
    <t>GAVM980115HGTRLR08</t>
  </si>
  <si>
    <t>García Zamudio Brandon</t>
  </si>
  <si>
    <t>GAZB991119GHTRMR04</t>
  </si>
  <si>
    <t>Gaviña González Gabriel</t>
  </si>
  <si>
    <t>GAGG960916HGTVNB06</t>
  </si>
  <si>
    <t>Gómez Paredes Miguel</t>
  </si>
  <si>
    <t>GOPM990901HGTMRG02</t>
  </si>
  <si>
    <t>Gónzalez Garcia Betsayra</t>
  </si>
  <si>
    <t>GOGB970925MGTNRT00</t>
  </si>
  <si>
    <t>González Manzo Luis Alberto</t>
  </si>
  <si>
    <t>GOML990628HGTNNS07</t>
  </si>
  <si>
    <t>González Salazar Emmanuel</t>
  </si>
  <si>
    <t>GOSE990112HMNNLM08</t>
  </si>
  <si>
    <t>González Sandoval Celeste</t>
  </si>
  <si>
    <t>GOST970317MMNNNR01</t>
  </si>
  <si>
    <t>Granados Guzmán María Guadalupe</t>
  </si>
  <si>
    <t>GAGG961026MGTRZD05</t>
  </si>
  <si>
    <t>Guerra Maldonado Yazmani</t>
  </si>
  <si>
    <t>GUMY930710HMNRLZ06</t>
  </si>
  <si>
    <t>Guerrero Zavala Diego Antonio</t>
  </si>
  <si>
    <t>GUZD970505HGTRVG11</t>
  </si>
  <si>
    <t>Gutiérrez Calderón Saúl Germán</t>
  </si>
  <si>
    <t>GUCS950709HGTTLL04</t>
  </si>
  <si>
    <t>Guzmán Arreola Yazmín</t>
  </si>
  <si>
    <t>GUAY980402MGTZRZ00</t>
  </si>
  <si>
    <t>Guzmán Bibián Juan Manuel</t>
  </si>
  <si>
    <t>GUBJ950422HGTZBN00</t>
  </si>
  <si>
    <t>Guzmán Herrera Alejandro</t>
  </si>
  <si>
    <t>GUHA981217HGTZRL03</t>
  </si>
  <si>
    <t>Guzmán Moreno Manuel</t>
  </si>
  <si>
    <t>GUMM970125HGTZRN01</t>
  </si>
  <si>
    <t>Guzmán Reyes Nicolás</t>
  </si>
  <si>
    <t>GURN960628HGTZYC06</t>
  </si>
  <si>
    <t>Hernández Maldonado Christian Emanuel</t>
  </si>
  <si>
    <t>HEMC970722HGTRLH09</t>
  </si>
  <si>
    <t>Hernández Ruíz Carlos Josué</t>
  </si>
  <si>
    <t>HERC891009HGTRZR00</t>
  </si>
  <si>
    <t>Ignacio Torres Christofer Hector</t>
  </si>
  <si>
    <t>IATC990528HMNGRH05</t>
  </si>
  <si>
    <t>Jiménez Barajas Irving Jaret</t>
  </si>
  <si>
    <t>JIBI970531HGTMRR01</t>
  </si>
  <si>
    <t>Lara Ayala Eduardo</t>
  </si>
  <si>
    <t>LAAE000714HMCRYDA8</t>
  </si>
  <si>
    <t>Lara Guzmán Yulisa Monserrat</t>
  </si>
  <si>
    <t>LAGY980505MGTRZN06</t>
  </si>
  <si>
    <t>León Luna Juan Jesús</t>
  </si>
  <si>
    <t>LELJ981024HGTNNN01</t>
  </si>
  <si>
    <t>López Álvarez Alejandro</t>
  </si>
  <si>
    <t>LOAA980616HGTPLL02</t>
  </si>
  <si>
    <t>López Álvarez Bryan</t>
  </si>
  <si>
    <t>LOAB000831HGTPLRA9</t>
  </si>
  <si>
    <t>López Franco Jesús Francisco</t>
  </si>
  <si>
    <t>LOJF981209HGTPRS00</t>
  </si>
  <si>
    <t>López Parra Heriberto</t>
  </si>
  <si>
    <t>LOPH990105HNNPRR03</t>
  </si>
  <si>
    <t>López Vieyra Víctor Alejandro</t>
  </si>
  <si>
    <t>LOVV931213HGTPYC05</t>
  </si>
  <si>
    <t>López Zavala Armando</t>
  </si>
  <si>
    <t>LOZA960209HGTPVR04</t>
  </si>
  <si>
    <t>Martínez Guzmán Pablo Miguel</t>
  </si>
  <si>
    <t>MAGP990820HGTRZB02</t>
  </si>
  <si>
    <t xml:space="preserve"> </t>
  </si>
  <si>
    <t>Martínez Rojas José Bryan</t>
  </si>
  <si>
    <t>MARB980324HGTRJR04</t>
  </si>
  <si>
    <t>Martínez Villagómez Tania</t>
  </si>
  <si>
    <t>MAVT961108MGTRLN02</t>
  </si>
  <si>
    <t>Medina López Miguel Angel</t>
  </si>
  <si>
    <t>MELM980131HGTDPG05</t>
  </si>
  <si>
    <t>Medina Martínez Alejandro</t>
  </si>
  <si>
    <t>MEMA000801HGTDRLA</t>
  </si>
  <si>
    <t>Méndez Arias Roberto</t>
  </si>
  <si>
    <t>MXAR000723HGTNRBA4</t>
  </si>
  <si>
    <t>Mendoza García Orlando Isaí</t>
  </si>
  <si>
    <t>MEGO970530HGTNRR04</t>
  </si>
  <si>
    <t>Moreno López Guadalupe Julisa</t>
  </si>
  <si>
    <t>MOLG970921MGTRPD07</t>
  </si>
  <si>
    <t>Moreno Villalobos Cristian</t>
  </si>
  <si>
    <t>MOVC961118HGTRLR02</t>
  </si>
  <si>
    <t>Muñiz Centeno Juan Luis</t>
  </si>
  <si>
    <t>MUCJ970409HGTXNN09</t>
  </si>
  <si>
    <t>Murillo Tenorio  Cristian</t>
  </si>
  <si>
    <t>MUTC980722HGTRNR08</t>
  </si>
  <si>
    <t>Nambo Nambo Samuel</t>
  </si>
  <si>
    <t>NANS991206HMNMM00</t>
  </si>
  <si>
    <t>Nieto Ramírez José Armando</t>
  </si>
  <si>
    <t>NIRA950831H6TTMR04</t>
  </si>
  <si>
    <t>Nuñez Ledesma Cristian Emiliano</t>
  </si>
  <si>
    <t>NULC931120HGTXDR01</t>
  </si>
  <si>
    <t>Olmedo Guzmán Martín Alexis</t>
  </si>
  <si>
    <t>OEGM980210HGTLZR03</t>
  </si>
  <si>
    <t>Ortíz Zavala Diana Gabriela</t>
  </si>
  <si>
    <t>OIZD960228MGTRVN00</t>
  </si>
  <si>
    <t>Paniagua Gordillo Eli Anahí</t>
  </si>
  <si>
    <t>PAGE961016MGTNRL08</t>
  </si>
  <si>
    <t>Paniagua Mora Alan</t>
  </si>
  <si>
    <t>PAMA960130HGTNRL07</t>
  </si>
  <si>
    <t>Pantoja Magaña Alejandro</t>
  </si>
  <si>
    <t>PAMA951110HGTNGL06</t>
  </si>
  <si>
    <t>Pérez Arevalo Daniela</t>
  </si>
  <si>
    <t>PEAD980211MGTRRN09</t>
  </si>
  <si>
    <t>Pérez López Fernando</t>
  </si>
  <si>
    <t>PELF960519HGTRPR07</t>
  </si>
  <si>
    <t>Pérez Vieyra Jesús Alberto</t>
  </si>
  <si>
    <t>PEVJ940823HGTRYS09</t>
  </si>
  <si>
    <t>Piña Uribe Aarón</t>
  </si>
  <si>
    <t>PIUA970822HGTXRR03</t>
  </si>
  <si>
    <t>Ramírez Camarena María Elena</t>
  </si>
  <si>
    <t>RACE941101MGTMML05</t>
  </si>
  <si>
    <t>Ramírez Díaz Ivan Neftali</t>
  </si>
  <si>
    <t>RADI950101HGTMZV09</t>
  </si>
  <si>
    <t>Ramírez Zamudio Brian</t>
  </si>
  <si>
    <t>RAZB980727HGTMMR05</t>
  </si>
  <si>
    <t>Regalado Juárez Joselina Maribel</t>
  </si>
  <si>
    <t>REJM930115MMNGRS01</t>
  </si>
  <si>
    <t>Rentería Lemus María Guadalupe</t>
  </si>
  <si>
    <t>RELG970819MMNNMD06</t>
  </si>
  <si>
    <t>Resendiz Ríos Fernando</t>
  </si>
  <si>
    <t>RERF990801HMNSSR02</t>
  </si>
  <si>
    <t>Reyes Aguirre Sergio</t>
  </si>
  <si>
    <t>REAS991009HMNYGR06</t>
  </si>
  <si>
    <t>Reyes Guillen Ulises</t>
  </si>
  <si>
    <t>REGU921010HMNYLL03</t>
  </si>
  <si>
    <t>Rodríguez Gaytán Marco Antonio</t>
  </si>
  <si>
    <t>ROGM950803HGTDYR02</t>
  </si>
  <si>
    <t>Rodríguez Ortega Jorge Alberto</t>
  </si>
  <si>
    <t>ROOJ951218HGTDRR00</t>
  </si>
  <si>
    <t>Romero Baeza Ricardo</t>
  </si>
  <si>
    <t>ROBR950103HGTMZC08</t>
  </si>
  <si>
    <t>Ruíz Flores Norberto</t>
  </si>
  <si>
    <t>RUFN981027HGTZLR03</t>
  </si>
  <si>
    <t>Ruíz Zavala Claudia Daniela</t>
  </si>
  <si>
    <t>RUZC960530MGTZVL05</t>
  </si>
  <si>
    <t>Sanchez Ochoa Ariadna</t>
  </si>
  <si>
    <t>SAOA961121MDFNCR08</t>
  </si>
  <si>
    <t>Sánchez Tapia Alejandra</t>
  </si>
  <si>
    <t>SATA971008MGTNPL07</t>
  </si>
  <si>
    <t>Santillán García Víctor Isaías</t>
  </si>
  <si>
    <t>SAGV950126HDFNRC06</t>
  </si>
  <si>
    <t>Sarabia Zavala Jonatán Alenxander</t>
  </si>
  <si>
    <t>SAZJ970622HGTRVN01</t>
  </si>
  <si>
    <t>Serrato Guzmán María del Socorro</t>
  </si>
  <si>
    <t>SEGS960924MGTRZC02</t>
  </si>
  <si>
    <t>Serrato Zamudio Jesús Sebastián</t>
  </si>
  <si>
    <t>SEZJ931205HGTRMS02</t>
  </si>
  <si>
    <t>Tapia Durán Fernando</t>
  </si>
  <si>
    <t>TADF970613HGTPRR03</t>
  </si>
  <si>
    <t>Tapia Medina José Gerardo Guadalupe</t>
  </si>
  <si>
    <t>TAMG970221HGTPDR06</t>
  </si>
  <si>
    <t>Torres Martínez Francisco</t>
  </si>
  <si>
    <t>TOMF990707HGTRRR01</t>
  </si>
  <si>
    <t>Vega Paniagua Paulina Isabel</t>
  </si>
  <si>
    <t>VEPP980114MGTGNL00</t>
  </si>
  <si>
    <t>Vera Vega José Manuel</t>
  </si>
  <si>
    <t>VEVM761206HGTRGN01</t>
  </si>
  <si>
    <t>Villicaña Aguilera Bryan</t>
  </si>
  <si>
    <t>VIAB990901HHGTLGR01</t>
  </si>
  <si>
    <t>Zamudio Ortíz Jesús Francisco</t>
  </si>
  <si>
    <t>ZAOJ990327HGTMRS01</t>
  </si>
  <si>
    <t>Zavala Díaz Joanna</t>
  </si>
  <si>
    <t>ZADJ980108MGTVZN05</t>
  </si>
  <si>
    <t>Zavala López Emmanuel</t>
  </si>
  <si>
    <t>ZALE000821HGTVPMB9</t>
  </si>
  <si>
    <t>Zavala López Víctor Andrés</t>
  </si>
  <si>
    <t>ZALV981121HGTVPC06</t>
  </si>
  <si>
    <t>Zavala Luna Jesús Antonio</t>
  </si>
  <si>
    <t>ZALJ990523HGTVNS09</t>
  </si>
  <si>
    <t>Zavala Ramírez Francisco Javier</t>
  </si>
  <si>
    <t>ZARF980718HGTVMR00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</si>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</sst>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2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3" borderId="0" xfId="0" applyFont="1" applyFill="1" applyBorder="1"/>
    <xf numFmtId="0" fontId="3" fillId="3" borderId="0" xfId="0" applyFont="1" applyFill="1"/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0" fontId="7" fillId="3" borderId="12" xfId="3" applyFont="1" applyFill="1" applyBorder="1" applyAlignment="1" applyProtection="1">
      <alignment horizontal="left"/>
      <protection locked="0"/>
    </xf>
    <xf numFmtId="0" fontId="3" fillId="3" borderId="1" xfId="3" applyNumberFormat="1" applyFont="1" applyFill="1" applyBorder="1" applyAlignment="1" applyProtection="1">
      <alignment horizontal="left" vertical="center" wrapText="1"/>
      <protection locked="0"/>
    </xf>
    <xf numFmtId="0" fontId="7" fillId="3" borderId="1" xfId="3" applyNumberFormat="1" applyFont="1" applyFill="1" applyBorder="1" applyAlignment="1" applyProtection="1">
      <alignment horizontal="right" vertical="center" wrapText="1"/>
      <protection locked="0"/>
    </xf>
    <xf numFmtId="4" fontId="7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3" fillId="0" borderId="0" xfId="0" applyNumberFormat="1" applyFont="1"/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3" fontId="3" fillId="0" borderId="0" xfId="0" applyNumberFormat="1" applyFont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10" xfId="0" applyFont="1" applyFill="1" applyBorder="1" applyAlignment="1" applyProtection="1">
      <alignment horizontal="center" vertical="top"/>
      <protection locked="0"/>
    </xf>
    <xf numFmtId="43" fontId="6" fillId="3" borderId="10" xfId="1" applyFont="1" applyFill="1" applyBorder="1"/>
    <xf numFmtId="0" fontId="3" fillId="3" borderId="0" xfId="0" applyFont="1" applyFill="1" applyBorder="1" applyAlignment="1" applyProtection="1">
      <protection locked="0"/>
    </xf>
    <xf numFmtId="0" fontId="3" fillId="3" borderId="10" xfId="0" applyFont="1" applyFill="1" applyBorder="1" applyAlignment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/>
    <xf numFmtId="0" fontId="3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showGridLines="0" tabSelected="1" workbookViewId="0">
      <selection sqref="A1:H1"/>
    </sheetView>
  </sheetViews>
  <sheetFormatPr baseColWidth="10" defaultRowHeight="40.5" customHeight="1" x14ac:dyDescent="0.25"/>
  <cols>
    <col min="1" max="1" width="16.7109375" style="2" customWidth="1"/>
    <col min="2" max="2" width="7.85546875" style="2" bestFit="1" customWidth="1"/>
    <col min="3" max="3" width="8" style="2" bestFit="1" customWidth="1"/>
    <col min="4" max="4" width="11.7109375" style="2" bestFit="1" customWidth="1"/>
    <col min="5" max="5" width="29.42578125" style="2" bestFit="1" customWidth="1"/>
    <col min="6" max="6" width="18.7109375" style="2" bestFit="1" customWidth="1"/>
    <col min="7" max="7" width="13" style="2" bestFit="1" customWidth="1"/>
    <col min="8" max="8" width="8.7109375" style="60" bestFit="1" customWidth="1"/>
  </cols>
  <sheetData>
    <row r="1" spans="1:8" ht="40.5" customHeight="1" x14ac:dyDescent="0.25">
      <c r="A1" s="61" t="s">
        <v>0</v>
      </c>
      <c r="B1" s="5"/>
      <c r="C1" s="5"/>
      <c r="D1" s="5"/>
      <c r="E1" s="5"/>
      <c r="F1" s="5"/>
      <c r="G1" s="5"/>
      <c r="H1" s="6"/>
    </row>
    <row r="2" spans="1:8" ht="40.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 ht="47.25" customHeight="1" x14ac:dyDescent="0.25">
      <c r="A3" s="9" t="s">
        <v>9</v>
      </c>
      <c r="B3" s="10" t="s">
        <v>10</v>
      </c>
      <c r="C3" s="11"/>
      <c r="D3" s="10" t="s">
        <v>11</v>
      </c>
      <c r="E3" s="12" t="s">
        <v>12</v>
      </c>
      <c r="F3" s="13" t="s">
        <v>13</v>
      </c>
      <c r="G3" s="14" t="s">
        <v>14</v>
      </c>
      <c r="H3" s="15">
        <v>10096</v>
      </c>
    </row>
    <row r="4" spans="1:8" ht="45.75" customHeight="1" x14ac:dyDescent="0.25">
      <c r="A4" s="16" t="s">
        <v>9</v>
      </c>
      <c r="B4" s="17" t="s">
        <v>10</v>
      </c>
      <c r="C4" s="18"/>
      <c r="D4" s="17" t="s">
        <v>11</v>
      </c>
      <c r="E4" s="17" t="s">
        <v>15</v>
      </c>
      <c r="F4" s="19" t="s">
        <v>16</v>
      </c>
      <c r="G4" s="20" t="s">
        <v>17</v>
      </c>
      <c r="H4" s="21">
        <v>10275</v>
      </c>
    </row>
    <row r="5" spans="1:8" ht="45.75" customHeight="1" x14ac:dyDescent="0.25">
      <c r="A5" s="16" t="s">
        <v>9</v>
      </c>
      <c r="B5" s="17" t="s">
        <v>10</v>
      </c>
      <c r="C5" s="18"/>
      <c r="D5" s="17" t="s">
        <v>11</v>
      </c>
      <c r="E5" s="17" t="s">
        <v>18</v>
      </c>
      <c r="F5" s="19" t="s">
        <v>19</v>
      </c>
      <c r="G5" s="17" t="s">
        <v>20</v>
      </c>
      <c r="H5" s="21">
        <v>3862</v>
      </c>
    </row>
    <row r="6" spans="1:8" ht="45.75" customHeight="1" x14ac:dyDescent="0.25">
      <c r="A6" s="16" t="s">
        <v>9</v>
      </c>
      <c r="B6" s="17" t="s">
        <v>10</v>
      </c>
      <c r="C6" s="18"/>
      <c r="D6" s="17" t="s">
        <v>11</v>
      </c>
      <c r="E6" s="17" t="s">
        <v>21</v>
      </c>
      <c r="F6" s="22" t="s">
        <v>22</v>
      </c>
      <c r="G6" s="23" t="str">
        <f t="shared" ref="G6" si="0">MID(F6,1,10)</f>
        <v>FUHC701014</v>
      </c>
      <c r="H6" s="21">
        <v>11100</v>
      </c>
    </row>
    <row r="7" spans="1:8" ht="45.75" customHeight="1" x14ac:dyDescent="0.25">
      <c r="A7" s="16" t="s">
        <v>9</v>
      </c>
      <c r="B7" s="17" t="s">
        <v>10</v>
      </c>
      <c r="C7" s="18"/>
      <c r="D7" s="17" t="s">
        <v>11</v>
      </c>
      <c r="E7" s="22" t="s">
        <v>23</v>
      </c>
      <c r="F7" s="24" t="s">
        <v>13</v>
      </c>
      <c r="G7" s="19" t="s">
        <v>14</v>
      </c>
      <c r="H7" s="25">
        <v>3500</v>
      </c>
    </row>
    <row r="8" spans="1:8" ht="45.75" customHeight="1" x14ac:dyDescent="0.25">
      <c r="A8" s="16" t="s">
        <v>9</v>
      </c>
      <c r="B8" s="17" t="s">
        <v>10</v>
      </c>
      <c r="C8" s="18"/>
      <c r="D8" s="17" t="s">
        <v>11</v>
      </c>
      <c r="E8" s="22" t="s">
        <v>24</v>
      </c>
      <c r="F8" s="19" t="s">
        <v>16</v>
      </c>
      <c r="G8" s="20" t="s">
        <v>17</v>
      </c>
      <c r="H8" s="25">
        <v>2000</v>
      </c>
    </row>
    <row r="9" spans="1:8" ht="45.75" customHeight="1" x14ac:dyDescent="0.25">
      <c r="A9" s="16" t="s">
        <v>9</v>
      </c>
      <c r="B9" s="17" t="s">
        <v>10</v>
      </c>
      <c r="C9" s="18"/>
      <c r="D9" s="17" t="s">
        <v>11</v>
      </c>
      <c r="E9" s="22" t="s">
        <v>25</v>
      </c>
      <c r="F9" s="19" t="s">
        <v>19</v>
      </c>
      <c r="G9" s="17" t="s">
        <v>20</v>
      </c>
      <c r="H9" s="25">
        <v>7200</v>
      </c>
    </row>
    <row r="10" spans="1:8" ht="45.75" customHeight="1" x14ac:dyDescent="0.25">
      <c r="A10" s="16" t="s">
        <v>9</v>
      </c>
      <c r="B10" s="17" t="s">
        <v>10</v>
      </c>
      <c r="C10" s="18"/>
      <c r="D10" s="17" t="s">
        <v>11</v>
      </c>
      <c r="E10" s="22" t="s">
        <v>26</v>
      </c>
      <c r="F10" s="22" t="s">
        <v>22</v>
      </c>
      <c r="G10" s="23" t="str">
        <f t="shared" ref="G10:G25" si="1">MID(F10,1,10)</f>
        <v>FUHC701014</v>
      </c>
      <c r="H10" s="25">
        <v>4000</v>
      </c>
    </row>
    <row r="11" spans="1:8" ht="45.75" customHeight="1" x14ac:dyDescent="0.25">
      <c r="A11" s="16" t="s">
        <v>9</v>
      </c>
      <c r="B11" s="17" t="s">
        <v>10</v>
      </c>
      <c r="C11" s="18"/>
      <c r="D11" s="17" t="s">
        <v>11</v>
      </c>
      <c r="E11" s="22" t="s">
        <v>27</v>
      </c>
      <c r="F11" s="26" t="s">
        <v>28</v>
      </c>
      <c r="G11" s="23" t="str">
        <f t="shared" si="1"/>
        <v>GOCE950530</v>
      </c>
      <c r="H11" s="25">
        <v>4000</v>
      </c>
    </row>
    <row r="12" spans="1:8" ht="45.75" customHeight="1" x14ac:dyDescent="0.25">
      <c r="A12" s="16" t="s">
        <v>9</v>
      </c>
      <c r="B12" s="17" t="s">
        <v>10</v>
      </c>
      <c r="C12" s="18"/>
      <c r="D12" s="17" t="s">
        <v>11</v>
      </c>
      <c r="E12" s="22" t="s">
        <v>29</v>
      </c>
      <c r="F12" s="26" t="s">
        <v>30</v>
      </c>
      <c r="G12" s="23" t="str">
        <f t="shared" si="1"/>
        <v>LOIM950904</v>
      </c>
      <c r="H12" s="25">
        <v>2000</v>
      </c>
    </row>
    <row r="13" spans="1:8" ht="45.75" customHeight="1" x14ac:dyDescent="0.25">
      <c r="A13" s="16" t="s">
        <v>9</v>
      </c>
      <c r="B13" s="17" t="s">
        <v>10</v>
      </c>
      <c r="C13" s="18"/>
      <c r="D13" s="17" t="s">
        <v>11</v>
      </c>
      <c r="E13" s="27" t="s">
        <v>31</v>
      </c>
      <c r="F13" s="28" t="s">
        <v>32</v>
      </c>
      <c r="G13" s="23" t="str">
        <f t="shared" si="1"/>
        <v>COJV980528</v>
      </c>
      <c r="H13" s="21">
        <v>6048.3</v>
      </c>
    </row>
    <row r="14" spans="1:8" ht="45.75" customHeight="1" x14ac:dyDescent="0.25">
      <c r="A14" s="16" t="s">
        <v>9</v>
      </c>
      <c r="B14" s="17" t="s">
        <v>10</v>
      </c>
      <c r="C14" s="18"/>
      <c r="D14" s="17" t="s">
        <v>11</v>
      </c>
      <c r="E14" s="27" t="s">
        <v>33</v>
      </c>
      <c r="F14" s="28" t="s">
        <v>34</v>
      </c>
      <c r="G14" s="23" t="str">
        <f t="shared" si="1"/>
        <v>GAMJ990814</v>
      </c>
      <c r="H14" s="21">
        <v>6048.3</v>
      </c>
    </row>
    <row r="15" spans="1:8" ht="45.75" customHeight="1" x14ac:dyDescent="0.25">
      <c r="A15" s="16" t="s">
        <v>9</v>
      </c>
      <c r="B15" s="17" t="s">
        <v>10</v>
      </c>
      <c r="C15" s="18"/>
      <c r="D15" s="17" t="s">
        <v>11</v>
      </c>
      <c r="E15" s="27" t="s">
        <v>35</v>
      </c>
      <c r="F15" s="28" t="s">
        <v>36</v>
      </c>
      <c r="G15" s="23" t="str">
        <f t="shared" si="1"/>
        <v>EACE950718</v>
      </c>
      <c r="H15" s="21">
        <v>6048.3</v>
      </c>
    </row>
    <row r="16" spans="1:8" ht="45.75" customHeight="1" x14ac:dyDescent="0.25">
      <c r="A16" s="16" t="s">
        <v>9</v>
      </c>
      <c r="B16" s="17" t="s">
        <v>10</v>
      </c>
      <c r="C16" s="18"/>
      <c r="D16" s="17" t="s">
        <v>11</v>
      </c>
      <c r="E16" s="27" t="s">
        <v>37</v>
      </c>
      <c r="F16" s="28" t="s">
        <v>38</v>
      </c>
      <c r="G16" s="23" t="str">
        <f t="shared" si="1"/>
        <v>GUAJ970925</v>
      </c>
      <c r="H16" s="21">
        <v>6048.31</v>
      </c>
    </row>
    <row r="17" spans="1:8" ht="45.75" customHeight="1" x14ac:dyDescent="0.25">
      <c r="A17" s="16" t="s">
        <v>9</v>
      </c>
      <c r="B17" s="17" t="s">
        <v>10</v>
      </c>
      <c r="C17" s="18"/>
      <c r="D17" s="17" t="s">
        <v>11</v>
      </c>
      <c r="E17" s="27" t="s">
        <v>39</v>
      </c>
      <c r="F17" s="28" t="s">
        <v>40</v>
      </c>
      <c r="G17" s="23" t="str">
        <f t="shared" si="1"/>
        <v>GUNA970424</v>
      </c>
      <c r="H17" s="21">
        <v>6048.31</v>
      </c>
    </row>
    <row r="18" spans="1:8" ht="45.75" customHeight="1" x14ac:dyDescent="0.25">
      <c r="A18" s="16" t="s">
        <v>9</v>
      </c>
      <c r="B18" s="17" t="s">
        <v>10</v>
      </c>
      <c r="C18" s="18"/>
      <c r="D18" s="17" t="s">
        <v>11</v>
      </c>
      <c r="E18" s="27" t="s">
        <v>41</v>
      </c>
      <c r="F18" s="28" t="s">
        <v>42</v>
      </c>
      <c r="G18" s="23" t="str">
        <f t="shared" si="1"/>
        <v>CAGS971129</v>
      </c>
      <c r="H18" s="21">
        <v>6048.31</v>
      </c>
    </row>
    <row r="19" spans="1:8" ht="45.75" customHeight="1" x14ac:dyDescent="0.25">
      <c r="A19" s="16" t="s">
        <v>9</v>
      </c>
      <c r="B19" s="17" t="s">
        <v>10</v>
      </c>
      <c r="C19" s="18"/>
      <c r="D19" s="17" t="s">
        <v>11</v>
      </c>
      <c r="E19" s="27" t="s">
        <v>43</v>
      </c>
      <c r="F19" s="28" t="s">
        <v>44</v>
      </c>
      <c r="G19" s="23" t="str">
        <f t="shared" si="1"/>
        <v>PALS970814</v>
      </c>
      <c r="H19" s="21">
        <v>6048.31</v>
      </c>
    </row>
    <row r="20" spans="1:8" ht="45.75" customHeight="1" x14ac:dyDescent="0.25">
      <c r="A20" s="16" t="s">
        <v>9</v>
      </c>
      <c r="B20" s="17" t="s">
        <v>10</v>
      </c>
      <c r="C20" s="18"/>
      <c r="D20" s="17" t="s">
        <v>11</v>
      </c>
      <c r="E20" s="27" t="s">
        <v>45</v>
      </c>
      <c r="F20" s="28" t="s">
        <v>46</v>
      </c>
      <c r="G20" s="23" t="str">
        <f t="shared" si="1"/>
        <v>MEPM961119</v>
      </c>
      <c r="H20" s="21">
        <v>6048.31</v>
      </c>
    </row>
    <row r="21" spans="1:8" ht="45.75" customHeight="1" x14ac:dyDescent="0.25">
      <c r="A21" s="16" t="s">
        <v>9</v>
      </c>
      <c r="B21" s="17" t="s">
        <v>10</v>
      </c>
      <c r="C21" s="18"/>
      <c r="D21" s="17" t="s">
        <v>11</v>
      </c>
      <c r="E21" s="27" t="s">
        <v>47</v>
      </c>
      <c r="F21" s="28" t="s">
        <v>48</v>
      </c>
      <c r="G21" s="23" t="str">
        <f t="shared" si="1"/>
        <v>PEMS970731</v>
      </c>
      <c r="H21" s="21">
        <v>6048.31</v>
      </c>
    </row>
    <row r="22" spans="1:8" ht="45.75" customHeight="1" x14ac:dyDescent="0.25">
      <c r="A22" s="16" t="s">
        <v>9</v>
      </c>
      <c r="B22" s="17" t="s">
        <v>10</v>
      </c>
      <c r="C22" s="18"/>
      <c r="D22" s="17" t="s">
        <v>11</v>
      </c>
      <c r="E22" s="27" t="s">
        <v>49</v>
      </c>
      <c r="F22" s="28" t="s">
        <v>50</v>
      </c>
      <c r="G22" s="23" t="str">
        <f t="shared" si="1"/>
        <v>HECI951002</v>
      </c>
      <c r="H22" s="21">
        <v>6048.31</v>
      </c>
    </row>
    <row r="23" spans="1:8" ht="45.75" customHeight="1" x14ac:dyDescent="0.25">
      <c r="A23" s="16" t="s">
        <v>9</v>
      </c>
      <c r="B23" s="17" t="s">
        <v>10</v>
      </c>
      <c r="C23" s="18"/>
      <c r="D23" s="17" t="s">
        <v>11</v>
      </c>
      <c r="E23" s="27" t="s">
        <v>51</v>
      </c>
      <c r="F23" s="28" t="s">
        <v>52</v>
      </c>
      <c r="G23" s="23" t="str">
        <f t="shared" si="1"/>
        <v>RIFJ970227</v>
      </c>
      <c r="H23" s="21">
        <v>6048.31</v>
      </c>
    </row>
    <row r="24" spans="1:8" ht="45.75" customHeight="1" x14ac:dyDescent="0.25">
      <c r="A24" s="16" t="s">
        <v>9</v>
      </c>
      <c r="B24" s="17" t="s">
        <v>10</v>
      </c>
      <c r="C24" s="18"/>
      <c r="D24" s="17" t="s">
        <v>11</v>
      </c>
      <c r="E24" s="27" t="s">
        <v>53</v>
      </c>
      <c r="F24" s="28" t="s">
        <v>54</v>
      </c>
      <c r="G24" s="23" t="str">
        <f t="shared" si="1"/>
        <v>GAFR971002</v>
      </c>
      <c r="H24" s="21">
        <v>6048.31</v>
      </c>
    </row>
    <row r="25" spans="1:8" ht="45.75" customHeight="1" x14ac:dyDescent="0.25">
      <c r="A25" s="16" t="s">
        <v>9</v>
      </c>
      <c r="B25" s="17" t="s">
        <v>10</v>
      </c>
      <c r="C25" s="18"/>
      <c r="D25" s="17" t="s">
        <v>11</v>
      </c>
      <c r="E25" s="27" t="s">
        <v>55</v>
      </c>
      <c r="F25" s="28" t="s">
        <v>56</v>
      </c>
      <c r="G25" s="23" t="str">
        <f t="shared" si="1"/>
        <v>OIOL680503</v>
      </c>
      <c r="H25" s="21">
        <v>6048.31</v>
      </c>
    </row>
    <row r="26" spans="1:8" ht="45.75" customHeight="1" x14ac:dyDescent="0.25">
      <c r="A26" s="16" t="s">
        <v>9</v>
      </c>
      <c r="B26" s="17" t="s">
        <v>10</v>
      </c>
      <c r="C26" s="18"/>
      <c r="D26" s="17" t="s">
        <v>11</v>
      </c>
      <c r="E26" s="22" t="s">
        <v>57</v>
      </c>
      <c r="F26" s="26" t="s">
        <v>58</v>
      </c>
      <c r="G26" s="23" t="s">
        <v>59</v>
      </c>
      <c r="H26" s="25">
        <v>2600</v>
      </c>
    </row>
    <row r="27" spans="1:8" ht="45.75" customHeight="1" x14ac:dyDescent="0.25">
      <c r="A27" s="16" t="s">
        <v>60</v>
      </c>
      <c r="B27" s="17" t="s">
        <v>10</v>
      </c>
      <c r="C27" s="18"/>
      <c r="D27" s="17" t="s">
        <v>11</v>
      </c>
      <c r="E27" s="22" t="s">
        <v>61</v>
      </c>
      <c r="F27" s="22" t="s">
        <v>62</v>
      </c>
      <c r="G27" s="29" t="str">
        <f t="shared" ref="G27:G90" si="2">MID(F27,1,10)</f>
        <v>AEVD951117</v>
      </c>
      <c r="H27" s="21">
        <v>1466.93</v>
      </c>
    </row>
    <row r="28" spans="1:8" ht="45.75" customHeight="1" x14ac:dyDescent="0.25">
      <c r="A28" s="16" t="s">
        <v>60</v>
      </c>
      <c r="B28" s="17" t="s">
        <v>10</v>
      </c>
      <c r="C28" s="18"/>
      <c r="D28" s="17" t="s">
        <v>11</v>
      </c>
      <c r="E28" s="30" t="s">
        <v>63</v>
      </c>
      <c r="F28" s="22" t="s">
        <v>64</v>
      </c>
      <c r="G28" s="20" t="str">
        <f t="shared" si="2"/>
        <v>AAAH961020</v>
      </c>
      <c r="H28" s="21">
        <f>109.11+67.5+45+50.28</f>
        <v>271.89</v>
      </c>
    </row>
    <row r="29" spans="1:8" ht="45.75" customHeight="1" x14ac:dyDescent="0.25">
      <c r="A29" s="16" t="s">
        <v>60</v>
      </c>
      <c r="B29" s="17" t="s">
        <v>10</v>
      </c>
      <c r="C29" s="18"/>
      <c r="D29" s="17" t="s">
        <v>11</v>
      </c>
      <c r="E29" s="22" t="s">
        <v>65</v>
      </c>
      <c r="F29" s="22" t="s">
        <v>66</v>
      </c>
      <c r="G29" s="29" t="str">
        <f t="shared" si="2"/>
        <v>AIGL980830</v>
      </c>
      <c r="H29" s="21">
        <v>54.04</v>
      </c>
    </row>
    <row r="30" spans="1:8" ht="45.75" customHeight="1" x14ac:dyDescent="0.25">
      <c r="A30" s="16" t="s">
        <v>60</v>
      </c>
      <c r="B30" s="17" t="s">
        <v>10</v>
      </c>
      <c r="C30" s="18"/>
      <c r="D30" s="17" t="s">
        <v>11</v>
      </c>
      <c r="E30" s="30" t="s">
        <v>67</v>
      </c>
      <c r="F30" s="22" t="s">
        <v>68</v>
      </c>
      <c r="G30" s="20" t="str">
        <f t="shared" si="2"/>
        <v>AEMM980708</v>
      </c>
      <c r="H30" s="21">
        <f>109.11+67.5+45+50.28</f>
        <v>271.89</v>
      </c>
    </row>
    <row r="31" spans="1:8" ht="45.75" customHeight="1" x14ac:dyDescent="0.25">
      <c r="A31" s="16" t="s">
        <v>60</v>
      </c>
      <c r="B31" s="17" t="s">
        <v>10</v>
      </c>
      <c r="C31" s="18"/>
      <c r="D31" s="17" t="s">
        <v>11</v>
      </c>
      <c r="E31" s="22" t="s">
        <v>69</v>
      </c>
      <c r="F31" s="22" t="s">
        <v>70</v>
      </c>
      <c r="G31" s="29" t="str">
        <f t="shared" si="2"/>
        <v>AIUB970820</v>
      </c>
      <c r="H31" s="21">
        <v>54.04</v>
      </c>
    </row>
    <row r="32" spans="1:8" ht="45.75" customHeight="1" x14ac:dyDescent="0.25">
      <c r="A32" s="16" t="s">
        <v>60</v>
      </c>
      <c r="B32" s="17" t="s">
        <v>10</v>
      </c>
      <c r="C32" s="18"/>
      <c r="D32" s="17" t="s">
        <v>11</v>
      </c>
      <c r="E32" s="30" t="s">
        <v>71</v>
      </c>
      <c r="F32" s="22" t="s">
        <v>72</v>
      </c>
      <c r="G32" s="20" t="str">
        <f t="shared" si="2"/>
        <v>BAOM951110</v>
      </c>
      <c r="H32" s="21">
        <f>109.11+50.28</f>
        <v>159.38999999999999</v>
      </c>
    </row>
    <row r="33" spans="1:8" ht="45.75" customHeight="1" x14ac:dyDescent="0.25">
      <c r="A33" s="16" t="s">
        <v>60</v>
      </c>
      <c r="B33" s="17" t="s">
        <v>10</v>
      </c>
      <c r="C33" s="18"/>
      <c r="D33" s="17" t="s">
        <v>11</v>
      </c>
      <c r="E33" s="22" t="s">
        <v>73</v>
      </c>
      <c r="F33" s="22" t="s">
        <v>74</v>
      </c>
      <c r="G33" s="29" t="str">
        <f t="shared" si="2"/>
        <v>CASF970116</v>
      </c>
      <c r="H33" s="21">
        <v>1466.93</v>
      </c>
    </row>
    <row r="34" spans="1:8" ht="45.75" customHeight="1" x14ac:dyDescent="0.25">
      <c r="A34" s="16" t="s">
        <v>60</v>
      </c>
      <c r="B34" s="17" t="s">
        <v>10</v>
      </c>
      <c r="C34" s="18"/>
      <c r="D34" s="17" t="s">
        <v>11</v>
      </c>
      <c r="E34" s="22" t="s">
        <v>75</v>
      </c>
      <c r="F34" s="22" t="s">
        <v>76</v>
      </c>
      <c r="G34" s="29" t="str">
        <f t="shared" si="2"/>
        <v>CAGB921027</v>
      </c>
      <c r="H34" s="21">
        <f>2897.41+663</f>
        <v>3560.41</v>
      </c>
    </row>
    <row r="35" spans="1:8" ht="45.75" customHeight="1" x14ac:dyDescent="0.25">
      <c r="A35" s="16" t="s">
        <v>60</v>
      </c>
      <c r="B35" s="17" t="s">
        <v>10</v>
      </c>
      <c r="C35" s="18"/>
      <c r="D35" s="17" t="s">
        <v>11</v>
      </c>
      <c r="E35" s="22" t="s">
        <v>77</v>
      </c>
      <c r="F35" s="22" t="s">
        <v>78</v>
      </c>
      <c r="G35" s="29" t="str">
        <f t="shared" si="2"/>
        <v>COGJ911125</v>
      </c>
      <c r="H35" s="21">
        <v>54.04</v>
      </c>
    </row>
    <row r="36" spans="1:8" ht="45.75" customHeight="1" x14ac:dyDescent="0.25">
      <c r="A36" s="16" t="s">
        <v>60</v>
      </c>
      <c r="B36" s="17" t="s">
        <v>10</v>
      </c>
      <c r="C36" s="18"/>
      <c r="D36" s="17" t="s">
        <v>11</v>
      </c>
      <c r="E36" s="22" t="s">
        <v>79</v>
      </c>
      <c r="F36" s="22" t="s">
        <v>80</v>
      </c>
      <c r="G36" s="29" t="str">
        <f t="shared" si="2"/>
        <v>COMI940704</v>
      </c>
      <c r="H36" s="21">
        <v>1466.93</v>
      </c>
    </row>
    <row r="37" spans="1:8" ht="45.75" customHeight="1" x14ac:dyDescent="0.25">
      <c r="A37" s="16" t="s">
        <v>60</v>
      </c>
      <c r="B37" s="17" t="s">
        <v>10</v>
      </c>
      <c r="C37" s="18"/>
      <c r="D37" s="17" t="s">
        <v>11</v>
      </c>
      <c r="E37" s="22" t="s">
        <v>81</v>
      </c>
      <c r="F37" s="22" t="s">
        <v>82</v>
      </c>
      <c r="G37" s="29" t="str">
        <f t="shared" si="2"/>
        <v>DEHM990125</v>
      </c>
      <c r="H37" s="21">
        <v>54.04</v>
      </c>
    </row>
    <row r="38" spans="1:8" ht="45.75" customHeight="1" x14ac:dyDescent="0.25">
      <c r="A38" s="16" t="s">
        <v>60</v>
      </c>
      <c r="B38" s="17" t="s">
        <v>10</v>
      </c>
      <c r="C38" s="18"/>
      <c r="D38" s="17" t="s">
        <v>11</v>
      </c>
      <c r="E38" s="30" t="s">
        <v>83</v>
      </c>
      <c r="F38" s="30" t="s">
        <v>84</v>
      </c>
      <c r="G38" s="20" t="str">
        <f t="shared" si="2"/>
        <v>DIMP970616</v>
      </c>
      <c r="H38" s="21">
        <f>109.11+50.28</f>
        <v>159.38999999999999</v>
      </c>
    </row>
    <row r="39" spans="1:8" ht="45.75" customHeight="1" x14ac:dyDescent="0.25">
      <c r="A39" s="16" t="s">
        <v>60</v>
      </c>
      <c r="B39" s="17" t="s">
        <v>10</v>
      </c>
      <c r="C39" s="18"/>
      <c r="D39" s="17" t="s">
        <v>11</v>
      </c>
      <c r="E39" s="22" t="s">
        <v>85</v>
      </c>
      <c r="F39" s="22" t="s">
        <v>86</v>
      </c>
      <c r="G39" s="29" t="str">
        <f t="shared" si="2"/>
        <v>EOTD900927</v>
      </c>
      <c r="H39" s="21">
        <v>1466.93</v>
      </c>
    </row>
    <row r="40" spans="1:8" ht="45.75" customHeight="1" x14ac:dyDescent="0.25">
      <c r="A40" s="16" t="s">
        <v>60</v>
      </c>
      <c r="B40" s="17" t="s">
        <v>10</v>
      </c>
      <c r="C40" s="18"/>
      <c r="D40" s="17" t="s">
        <v>11</v>
      </c>
      <c r="E40" s="30" t="s">
        <v>87</v>
      </c>
      <c r="F40" s="22" t="s">
        <v>88</v>
      </c>
      <c r="G40" s="20" t="str">
        <f t="shared" si="2"/>
        <v>EALJ961027</v>
      </c>
      <c r="H40" s="21">
        <f>109.11+50.28</f>
        <v>159.38999999999999</v>
      </c>
    </row>
    <row r="41" spans="1:8" ht="45.75" customHeight="1" x14ac:dyDescent="0.25">
      <c r="A41" s="16" t="s">
        <v>60</v>
      </c>
      <c r="B41" s="17" t="s">
        <v>10</v>
      </c>
      <c r="C41" s="18"/>
      <c r="D41" s="17" t="s">
        <v>11</v>
      </c>
      <c r="E41" s="22" t="s">
        <v>89</v>
      </c>
      <c r="F41" s="30" t="s">
        <v>90</v>
      </c>
      <c r="G41" s="29" t="str">
        <f t="shared" si="2"/>
        <v>FEPL971211</v>
      </c>
      <c r="H41" s="21">
        <f>2897.41+663</f>
        <v>3560.41</v>
      </c>
    </row>
    <row r="42" spans="1:8" ht="45.75" customHeight="1" x14ac:dyDescent="0.25">
      <c r="A42" s="16" t="s">
        <v>60</v>
      </c>
      <c r="B42" s="17" t="s">
        <v>10</v>
      </c>
      <c r="C42" s="18"/>
      <c r="D42" s="17" t="s">
        <v>11</v>
      </c>
      <c r="E42" s="22" t="s">
        <v>91</v>
      </c>
      <c r="F42" s="22" t="s">
        <v>92</v>
      </c>
      <c r="G42" s="29" t="str">
        <f t="shared" si="2"/>
        <v>GAAF911101</v>
      </c>
      <c r="H42" s="21">
        <v>1466.93</v>
      </c>
    </row>
    <row r="43" spans="1:8" ht="45.75" customHeight="1" x14ac:dyDescent="0.25">
      <c r="A43" s="16" t="s">
        <v>60</v>
      </c>
      <c r="B43" s="17" t="s">
        <v>10</v>
      </c>
      <c r="C43" s="18"/>
      <c r="D43" s="17" t="s">
        <v>11</v>
      </c>
      <c r="E43" s="22" t="s">
        <v>93</v>
      </c>
      <c r="F43" s="22" t="s">
        <v>94</v>
      </c>
      <c r="G43" s="29" t="str">
        <f t="shared" si="2"/>
        <v>GAAJ980110</v>
      </c>
      <c r="H43" s="21">
        <v>54.04</v>
      </c>
    </row>
    <row r="44" spans="1:8" ht="45.75" customHeight="1" x14ac:dyDescent="0.25">
      <c r="A44" s="16" t="s">
        <v>60</v>
      </c>
      <c r="B44" s="17" t="s">
        <v>10</v>
      </c>
      <c r="C44" s="18"/>
      <c r="D44" s="17" t="s">
        <v>11</v>
      </c>
      <c r="E44" s="22" t="s">
        <v>27</v>
      </c>
      <c r="F44" s="22" t="s">
        <v>94</v>
      </c>
      <c r="G44" s="29" t="str">
        <f t="shared" si="2"/>
        <v>GAAJ980110</v>
      </c>
      <c r="H44" s="21">
        <v>1466.93</v>
      </c>
    </row>
    <row r="45" spans="1:8" ht="45.75" customHeight="1" x14ac:dyDescent="0.25">
      <c r="A45" s="16" t="s">
        <v>60</v>
      </c>
      <c r="B45" s="17" t="s">
        <v>10</v>
      </c>
      <c r="C45" s="18"/>
      <c r="D45" s="17" t="s">
        <v>11</v>
      </c>
      <c r="E45" s="22" t="s">
        <v>95</v>
      </c>
      <c r="F45" s="22" t="s">
        <v>96</v>
      </c>
      <c r="G45" s="29" t="str">
        <f t="shared" si="2"/>
        <v>GAAD990801</v>
      </c>
      <c r="H45" s="21">
        <v>54.04</v>
      </c>
    </row>
    <row r="46" spans="1:8" ht="45.75" customHeight="1" x14ac:dyDescent="0.25">
      <c r="A46" s="16" t="s">
        <v>60</v>
      </c>
      <c r="B46" s="17" t="s">
        <v>10</v>
      </c>
      <c r="C46" s="18"/>
      <c r="D46" s="17" t="s">
        <v>11</v>
      </c>
      <c r="E46" s="30" t="s">
        <v>97</v>
      </c>
      <c r="F46" s="22" t="s">
        <v>98</v>
      </c>
      <c r="G46" s="20" t="str">
        <f t="shared" si="2"/>
        <v>GAGO950412</v>
      </c>
      <c r="H46" s="21">
        <f>109.11+71.25+86.67+65.45+50.28+218</f>
        <v>600.76</v>
      </c>
    </row>
    <row r="47" spans="1:8" ht="45.75" customHeight="1" x14ac:dyDescent="0.25">
      <c r="A47" s="16" t="s">
        <v>60</v>
      </c>
      <c r="B47" s="17" t="s">
        <v>10</v>
      </c>
      <c r="C47" s="18"/>
      <c r="D47" s="17" t="s">
        <v>11</v>
      </c>
      <c r="E47" s="22" t="s">
        <v>99</v>
      </c>
      <c r="F47" s="22" t="s">
        <v>100</v>
      </c>
      <c r="G47" s="29" t="str">
        <f t="shared" si="2"/>
        <v>GALE990309</v>
      </c>
      <c r="H47" s="21">
        <v>54.05</v>
      </c>
    </row>
    <row r="48" spans="1:8" ht="45.75" customHeight="1" x14ac:dyDescent="0.25">
      <c r="A48" s="16" t="s">
        <v>60</v>
      </c>
      <c r="B48" s="17" t="s">
        <v>10</v>
      </c>
      <c r="C48" s="18"/>
      <c r="D48" s="17" t="s">
        <v>11</v>
      </c>
      <c r="E48" s="30" t="s">
        <v>101</v>
      </c>
      <c r="F48" s="22" t="s">
        <v>102</v>
      </c>
      <c r="G48" s="20" t="str">
        <f t="shared" si="2"/>
        <v>GAOM980127</v>
      </c>
      <c r="H48" s="21">
        <f>109.11+71.25+86.67+65.45+50.28+218</f>
        <v>600.76</v>
      </c>
    </row>
    <row r="49" spans="1:8" ht="45.75" customHeight="1" x14ac:dyDescent="0.25">
      <c r="A49" s="16" t="s">
        <v>60</v>
      </c>
      <c r="B49" s="17" t="s">
        <v>10</v>
      </c>
      <c r="C49" s="18"/>
      <c r="D49" s="17" t="s">
        <v>11</v>
      </c>
      <c r="E49" s="22" t="s">
        <v>103</v>
      </c>
      <c r="F49" s="22" t="s">
        <v>104</v>
      </c>
      <c r="G49" s="29" t="str">
        <f t="shared" si="2"/>
        <v>GAVM980115</v>
      </c>
      <c r="H49" s="21">
        <v>1466.93</v>
      </c>
    </row>
    <row r="50" spans="1:8" ht="45.75" customHeight="1" x14ac:dyDescent="0.25">
      <c r="A50" s="16" t="s">
        <v>60</v>
      </c>
      <c r="B50" s="17" t="s">
        <v>10</v>
      </c>
      <c r="C50" s="18"/>
      <c r="D50" s="17" t="s">
        <v>11</v>
      </c>
      <c r="E50" s="30" t="s">
        <v>105</v>
      </c>
      <c r="F50" s="22" t="s">
        <v>106</v>
      </c>
      <c r="G50" s="20" t="str">
        <f t="shared" si="2"/>
        <v>GAZB991119</v>
      </c>
      <c r="H50" s="21">
        <f>109.11+71.25+86.67+65.45+50.28+218</f>
        <v>600.76</v>
      </c>
    </row>
    <row r="51" spans="1:8" ht="45.75" customHeight="1" x14ac:dyDescent="0.25">
      <c r="A51" s="16" t="s">
        <v>60</v>
      </c>
      <c r="B51" s="17" t="s">
        <v>10</v>
      </c>
      <c r="C51" s="18"/>
      <c r="D51" s="17" t="s">
        <v>11</v>
      </c>
      <c r="E51" s="30" t="s">
        <v>107</v>
      </c>
      <c r="F51" s="22" t="s">
        <v>108</v>
      </c>
      <c r="G51" s="20" t="str">
        <f t="shared" si="2"/>
        <v>GAGG960916</v>
      </c>
      <c r="H51" s="21">
        <f>109.12+67.5+45+50.28</f>
        <v>271.89999999999998</v>
      </c>
    </row>
    <row r="52" spans="1:8" ht="45.75" customHeight="1" x14ac:dyDescent="0.25">
      <c r="A52" s="16" t="s">
        <v>60</v>
      </c>
      <c r="B52" s="17" t="s">
        <v>10</v>
      </c>
      <c r="C52" s="18"/>
      <c r="D52" s="17" t="s">
        <v>11</v>
      </c>
      <c r="E52" s="30" t="s">
        <v>109</v>
      </c>
      <c r="F52" s="22" t="s">
        <v>110</v>
      </c>
      <c r="G52" s="20" t="str">
        <f t="shared" si="2"/>
        <v>GOPM990901</v>
      </c>
      <c r="H52" s="21">
        <f>109.12+67.5+45+50.28</f>
        <v>271.89999999999998</v>
      </c>
    </row>
    <row r="53" spans="1:8" ht="45.75" customHeight="1" x14ac:dyDescent="0.25">
      <c r="A53" s="16" t="s">
        <v>60</v>
      </c>
      <c r="B53" s="17" t="s">
        <v>10</v>
      </c>
      <c r="C53" s="18"/>
      <c r="D53" s="17" t="s">
        <v>11</v>
      </c>
      <c r="E53" s="22" t="s">
        <v>111</v>
      </c>
      <c r="F53" s="22" t="s">
        <v>112</v>
      </c>
      <c r="G53" s="29" t="str">
        <f t="shared" si="2"/>
        <v>GOGB970925</v>
      </c>
      <c r="H53" s="21">
        <v>54.04</v>
      </c>
    </row>
    <row r="54" spans="1:8" ht="45.75" customHeight="1" x14ac:dyDescent="0.25">
      <c r="A54" s="16" t="s">
        <v>60</v>
      </c>
      <c r="B54" s="17" t="s">
        <v>10</v>
      </c>
      <c r="C54" s="18"/>
      <c r="D54" s="17" t="s">
        <v>11</v>
      </c>
      <c r="E54" s="30" t="s">
        <v>113</v>
      </c>
      <c r="F54" s="22" t="s">
        <v>114</v>
      </c>
      <c r="G54" s="20" t="str">
        <f t="shared" si="2"/>
        <v>GOML990628</v>
      </c>
      <c r="H54" s="21">
        <f>109.12+71.25+86.67+65.45+218</f>
        <v>550.49</v>
      </c>
    </row>
    <row r="55" spans="1:8" ht="45.75" customHeight="1" x14ac:dyDescent="0.25">
      <c r="A55" s="16" t="s">
        <v>60</v>
      </c>
      <c r="B55" s="17" t="s">
        <v>10</v>
      </c>
      <c r="C55" s="18"/>
      <c r="D55" s="17" t="s">
        <v>11</v>
      </c>
      <c r="E55" s="30" t="s">
        <v>115</v>
      </c>
      <c r="F55" s="22" t="s">
        <v>116</v>
      </c>
      <c r="G55" s="20" t="str">
        <f t="shared" si="2"/>
        <v>GOSE990112</v>
      </c>
      <c r="H55" s="21">
        <f>67.5+45</f>
        <v>112.5</v>
      </c>
    </row>
    <row r="56" spans="1:8" ht="45.75" customHeight="1" x14ac:dyDescent="0.25">
      <c r="A56" s="16" t="s">
        <v>60</v>
      </c>
      <c r="B56" s="17" t="s">
        <v>10</v>
      </c>
      <c r="C56" s="18"/>
      <c r="D56" s="17" t="s">
        <v>11</v>
      </c>
      <c r="E56" s="22" t="s">
        <v>117</v>
      </c>
      <c r="F56" s="22" t="s">
        <v>118</v>
      </c>
      <c r="G56" s="29" t="str">
        <f t="shared" si="2"/>
        <v>GOST970317</v>
      </c>
      <c r="H56" s="21">
        <v>1466.93</v>
      </c>
    </row>
    <row r="57" spans="1:8" ht="45.75" customHeight="1" x14ac:dyDescent="0.25">
      <c r="A57" s="16" t="s">
        <v>60</v>
      </c>
      <c r="B57" s="17" t="s">
        <v>10</v>
      </c>
      <c r="C57" s="18"/>
      <c r="D57" s="17" t="s">
        <v>11</v>
      </c>
      <c r="E57" s="22" t="s">
        <v>119</v>
      </c>
      <c r="F57" s="22" t="s">
        <v>120</v>
      </c>
      <c r="G57" s="29" t="str">
        <f t="shared" si="2"/>
        <v>GAGG961026</v>
      </c>
      <c r="H57" s="21">
        <v>54.04</v>
      </c>
    </row>
    <row r="58" spans="1:8" ht="45.75" customHeight="1" x14ac:dyDescent="0.25">
      <c r="A58" s="16" t="s">
        <v>60</v>
      </c>
      <c r="B58" s="17" t="s">
        <v>10</v>
      </c>
      <c r="C58" s="18"/>
      <c r="D58" s="17" t="s">
        <v>11</v>
      </c>
      <c r="E58" s="30" t="s">
        <v>121</v>
      </c>
      <c r="F58" s="22" t="s">
        <v>122</v>
      </c>
      <c r="G58" s="20" t="str">
        <f t="shared" si="2"/>
        <v>GUMY930710</v>
      </c>
      <c r="H58" s="21">
        <f>57.56+67.5+45+50.28-6.24</f>
        <v>214.1</v>
      </c>
    </row>
    <row r="59" spans="1:8" ht="45.75" customHeight="1" x14ac:dyDescent="0.25">
      <c r="A59" s="16" t="s">
        <v>60</v>
      </c>
      <c r="B59" s="17" t="s">
        <v>10</v>
      </c>
      <c r="C59" s="18"/>
      <c r="D59" s="17" t="s">
        <v>11</v>
      </c>
      <c r="E59" s="30" t="s">
        <v>123</v>
      </c>
      <c r="F59" s="22" t="s">
        <v>124</v>
      </c>
      <c r="G59" s="20" t="str">
        <f t="shared" si="2"/>
        <v>GUZD970505</v>
      </c>
      <c r="H59" s="21">
        <f>109.12+71.25+86.67+65.45+50.28+218</f>
        <v>600.77</v>
      </c>
    </row>
    <row r="60" spans="1:8" ht="45.75" customHeight="1" x14ac:dyDescent="0.25">
      <c r="A60" s="16" t="s">
        <v>60</v>
      </c>
      <c r="B60" s="17" t="s">
        <v>10</v>
      </c>
      <c r="C60" s="18"/>
      <c r="D60" s="17" t="s">
        <v>11</v>
      </c>
      <c r="E60" s="22" t="s">
        <v>125</v>
      </c>
      <c r="F60" s="22" t="s">
        <v>126</v>
      </c>
      <c r="G60" s="20" t="str">
        <f t="shared" si="2"/>
        <v>GUCS950709</v>
      </c>
      <c r="H60" s="21">
        <f>9357.33+96.33</f>
        <v>9453.66</v>
      </c>
    </row>
    <row r="61" spans="1:8" ht="45.75" customHeight="1" x14ac:dyDescent="0.25">
      <c r="A61" s="16" t="s">
        <v>60</v>
      </c>
      <c r="B61" s="17" t="s">
        <v>10</v>
      </c>
      <c r="C61" s="18"/>
      <c r="D61" s="17" t="s">
        <v>11</v>
      </c>
      <c r="E61" s="22" t="s">
        <v>127</v>
      </c>
      <c r="F61" s="22" t="s">
        <v>128</v>
      </c>
      <c r="G61" s="29" t="str">
        <f t="shared" si="2"/>
        <v>GUAY980402</v>
      </c>
      <c r="H61" s="21">
        <v>54.04</v>
      </c>
    </row>
    <row r="62" spans="1:8" ht="45.75" customHeight="1" x14ac:dyDescent="0.25">
      <c r="A62" s="16" t="s">
        <v>60</v>
      </c>
      <c r="B62" s="17" t="s">
        <v>10</v>
      </c>
      <c r="C62" s="18"/>
      <c r="D62" s="17" t="s">
        <v>11</v>
      </c>
      <c r="E62" s="30" t="s">
        <v>129</v>
      </c>
      <c r="F62" s="22" t="s">
        <v>130</v>
      </c>
      <c r="G62" s="20" t="str">
        <f t="shared" si="2"/>
        <v>GUBJ950422</v>
      </c>
      <c r="H62" s="21">
        <f>109.12+67.5+45+50.28</f>
        <v>271.89999999999998</v>
      </c>
    </row>
    <row r="63" spans="1:8" ht="45.75" customHeight="1" x14ac:dyDescent="0.25">
      <c r="A63" s="16" t="s">
        <v>60</v>
      </c>
      <c r="B63" s="17" t="s">
        <v>10</v>
      </c>
      <c r="C63" s="18"/>
      <c r="D63" s="17" t="s">
        <v>11</v>
      </c>
      <c r="E63" s="22" t="s">
        <v>131</v>
      </c>
      <c r="F63" s="22" t="s">
        <v>132</v>
      </c>
      <c r="G63" s="29" t="str">
        <f t="shared" si="2"/>
        <v>GUHA981217</v>
      </c>
      <c r="H63" s="21">
        <v>54.04</v>
      </c>
    </row>
    <row r="64" spans="1:8" ht="45.75" customHeight="1" x14ac:dyDescent="0.25">
      <c r="A64" s="16" t="s">
        <v>60</v>
      </c>
      <c r="B64" s="17" t="s">
        <v>10</v>
      </c>
      <c r="C64" s="18"/>
      <c r="D64" s="17" t="s">
        <v>11</v>
      </c>
      <c r="E64" s="30" t="s">
        <v>133</v>
      </c>
      <c r="F64" s="22" t="s">
        <v>134</v>
      </c>
      <c r="G64" s="20" t="str">
        <f t="shared" si="2"/>
        <v>GUMM970125</v>
      </c>
      <c r="H64" s="21">
        <f>109.12+71.25+86.67+65.45+50.28+218</f>
        <v>600.77</v>
      </c>
    </row>
    <row r="65" spans="1:9" ht="45.75" customHeight="1" x14ac:dyDescent="0.25">
      <c r="A65" s="16" t="s">
        <v>60</v>
      </c>
      <c r="B65" s="17" t="s">
        <v>10</v>
      </c>
      <c r="C65" s="18"/>
      <c r="D65" s="17" t="s">
        <v>11</v>
      </c>
      <c r="E65" s="30" t="s">
        <v>135</v>
      </c>
      <c r="F65" s="22" t="s">
        <v>136</v>
      </c>
      <c r="G65" s="20" t="str">
        <f t="shared" si="2"/>
        <v>GURN960628</v>
      </c>
      <c r="H65" s="21">
        <f>109.12+67.5+45+50.28</f>
        <v>271.89999999999998</v>
      </c>
    </row>
    <row r="66" spans="1:9" ht="45.75" customHeight="1" x14ac:dyDescent="0.25">
      <c r="A66" s="16" t="s">
        <v>60</v>
      </c>
      <c r="B66" s="17" t="s">
        <v>10</v>
      </c>
      <c r="C66" s="18"/>
      <c r="D66" s="17" t="s">
        <v>11</v>
      </c>
      <c r="E66" s="22" t="s">
        <v>137</v>
      </c>
      <c r="F66" s="22" t="s">
        <v>138</v>
      </c>
      <c r="G66" s="29" t="str">
        <f t="shared" si="2"/>
        <v>HEMC970722</v>
      </c>
      <c r="H66" s="21">
        <v>54.04</v>
      </c>
    </row>
    <row r="67" spans="1:9" ht="45.75" customHeight="1" x14ac:dyDescent="0.25">
      <c r="A67" s="16" t="s">
        <v>60</v>
      </c>
      <c r="B67" s="17" t="s">
        <v>10</v>
      </c>
      <c r="C67" s="18"/>
      <c r="D67" s="17" t="s">
        <v>11</v>
      </c>
      <c r="E67" s="30" t="s">
        <v>139</v>
      </c>
      <c r="F67" s="29" t="s">
        <v>140</v>
      </c>
      <c r="G67" s="20" t="str">
        <f t="shared" si="2"/>
        <v>HERC891009</v>
      </c>
      <c r="H67" s="21">
        <f>109.12+71.25+86.67+65.45+50.28+218</f>
        <v>600.77</v>
      </c>
    </row>
    <row r="68" spans="1:9" ht="45.75" customHeight="1" x14ac:dyDescent="0.25">
      <c r="A68" s="16" t="s">
        <v>60</v>
      </c>
      <c r="B68" s="17" t="s">
        <v>10</v>
      </c>
      <c r="C68" s="18"/>
      <c r="D68" s="17" t="s">
        <v>11</v>
      </c>
      <c r="E68" s="22" t="s">
        <v>141</v>
      </c>
      <c r="F68" s="22" t="s">
        <v>142</v>
      </c>
      <c r="G68" s="29" t="str">
        <f t="shared" si="2"/>
        <v>IATC990528</v>
      </c>
      <c r="H68" s="21">
        <v>54.04</v>
      </c>
    </row>
    <row r="69" spans="1:9" ht="45.75" customHeight="1" x14ac:dyDescent="0.25">
      <c r="A69" s="16" t="s">
        <v>60</v>
      </c>
      <c r="B69" s="17" t="s">
        <v>10</v>
      </c>
      <c r="C69" s="18"/>
      <c r="D69" s="17" t="s">
        <v>11</v>
      </c>
      <c r="E69" s="30" t="s">
        <v>143</v>
      </c>
      <c r="F69" s="29" t="s">
        <v>144</v>
      </c>
      <c r="G69" s="20" t="str">
        <f t="shared" si="2"/>
        <v>JIBI970531</v>
      </c>
      <c r="H69" s="21">
        <f>109.12+50.28</f>
        <v>159.4</v>
      </c>
    </row>
    <row r="70" spans="1:9" ht="45.75" customHeight="1" x14ac:dyDescent="0.25">
      <c r="A70" s="16" t="s">
        <v>60</v>
      </c>
      <c r="B70" s="17" t="s">
        <v>10</v>
      </c>
      <c r="C70" s="18"/>
      <c r="D70" s="17" t="s">
        <v>11</v>
      </c>
      <c r="E70" s="30" t="s">
        <v>145</v>
      </c>
      <c r="F70" s="22" t="s">
        <v>146</v>
      </c>
      <c r="G70" s="20" t="str">
        <f t="shared" si="2"/>
        <v>LAAE000714</v>
      </c>
      <c r="H70" s="21">
        <f>67.5+45</f>
        <v>112.5</v>
      </c>
    </row>
    <row r="71" spans="1:9" ht="45.75" customHeight="1" x14ac:dyDescent="0.25">
      <c r="A71" s="16" t="s">
        <v>60</v>
      </c>
      <c r="B71" s="17" t="s">
        <v>10</v>
      </c>
      <c r="C71" s="18"/>
      <c r="D71" s="17" t="s">
        <v>11</v>
      </c>
      <c r="E71" s="22" t="s">
        <v>147</v>
      </c>
      <c r="F71" s="22" t="s">
        <v>148</v>
      </c>
      <c r="G71" s="29" t="str">
        <f t="shared" si="2"/>
        <v>LAGY980505</v>
      </c>
      <c r="H71" s="21">
        <v>54.04</v>
      </c>
    </row>
    <row r="72" spans="1:9" ht="45.75" customHeight="1" x14ac:dyDescent="0.25">
      <c r="A72" s="16" t="s">
        <v>60</v>
      </c>
      <c r="B72" s="17" t="s">
        <v>10</v>
      </c>
      <c r="C72" s="18"/>
      <c r="D72" s="17" t="s">
        <v>11</v>
      </c>
      <c r="E72" s="22" t="s">
        <v>149</v>
      </c>
      <c r="F72" s="22" t="s">
        <v>150</v>
      </c>
      <c r="G72" s="29" t="str">
        <f t="shared" si="2"/>
        <v>LELJ981024</v>
      </c>
      <c r="H72" s="21">
        <v>54.04</v>
      </c>
    </row>
    <row r="73" spans="1:9" ht="45.75" customHeight="1" x14ac:dyDescent="0.25">
      <c r="A73" s="16" t="s">
        <v>60</v>
      </c>
      <c r="B73" s="17" t="s">
        <v>10</v>
      </c>
      <c r="C73" s="18"/>
      <c r="D73" s="17" t="s">
        <v>11</v>
      </c>
      <c r="E73" s="22" t="s">
        <v>24</v>
      </c>
      <c r="F73" s="22" t="s">
        <v>30</v>
      </c>
      <c r="G73" s="29" t="str">
        <f t="shared" si="2"/>
        <v>LOIM950904</v>
      </c>
      <c r="H73" s="21">
        <f>2897.41+663</f>
        <v>3560.41</v>
      </c>
    </row>
    <row r="74" spans="1:9" ht="45.75" customHeight="1" x14ac:dyDescent="0.25">
      <c r="A74" s="16" t="s">
        <v>60</v>
      </c>
      <c r="B74" s="17" t="s">
        <v>10</v>
      </c>
      <c r="C74" s="18"/>
      <c r="D74" s="17" t="s">
        <v>11</v>
      </c>
      <c r="E74" s="30" t="s">
        <v>151</v>
      </c>
      <c r="F74" s="29" t="s">
        <v>152</v>
      </c>
      <c r="G74" s="20" t="str">
        <f t="shared" si="2"/>
        <v>LOAA980616</v>
      </c>
      <c r="H74" s="21">
        <f>109.12+71.25+86.67+65.45+50.28+218</f>
        <v>600.77</v>
      </c>
    </row>
    <row r="75" spans="1:9" ht="45.75" customHeight="1" x14ac:dyDescent="0.25">
      <c r="A75" s="16" t="s">
        <v>60</v>
      </c>
      <c r="B75" s="17" t="s">
        <v>10</v>
      </c>
      <c r="C75" s="18"/>
      <c r="D75" s="17" t="s">
        <v>11</v>
      </c>
      <c r="E75" s="30" t="s">
        <v>153</v>
      </c>
      <c r="F75" s="29" t="s">
        <v>154</v>
      </c>
      <c r="G75" s="20" t="str">
        <f t="shared" si="2"/>
        <v>LOAB000831</v>
      </c>
      <c r="H75" s="21">
        <f>109.12+71.25+86.67+65.45+50.28+218</f>
        <v>600.77</v>
      </c>
    </row>
    <row r="76" spans="1:9" ht="45.75" customHeight="1" x14ac:dyDescent="0.25">
      <c r="A76" s="16" t="s">
        <v>60</v>
      </c>
      <c r="B76" s="17" t="s">
        <v>10</v>
      </c>
      <c r="C76" s="18"/>
      <c r="D76" s="17" t="s">
        <v>11</v>
      </c>
      <c r="E76" s="22" t="s">
        <v>155</v>
      </c>
      <c r="F76" s="22" t="s">
        <v>156</v>
      </c>
      <c r="G76" s="29" t="str">
        <f t="shared" si="2"/>
        <v>LOJF981209</v>
      </c>
      <c r="H76" s="21">
        <v>54.04</v>
      </c>
    </row>
    <row r="77" spans="1:9" ht="45.75" customHeight="1" x14ac:dyDescent="0.25">
      <c r="A77" s="16" t="s">
        <v>60</v>
      </c>
      <c r="B77" s="17" t="s">
        <v>10</v>
      </c>
      <c r="C77" s="18"/>
      <c r="D77" s="17" t="s">
        <v>11</v>
      </c>
      <c r="E77" s="22" t="s">
        <v>157</v>
      </c>
      <c r="F77" s="22" t="s">
        <v>158</v>
      </c>
      <c r="G77" s="29" t="str">
        <f t="shared" si="2"/>
        <v>LOPH990105</v>
      </c>
      <c r="H77" s="21">
        <v>54.04</v>
      </c>
    </row>
    <row r="78" spans="1:9" ht="45.75" customHeight="1" x14ac:dyDescent="0.25">
      <c r="A78" s="16" t="s">
        <v>60</v>
      </c>
      <c r="B78" s="17" t="s">
        <v>10</v>
      </c>
      <c r="C78" s="18"/>
      <c r="D78" s="17" t="s">
        <v>11</v>
      </c>
      <c r="E78" s="22" t="s">
        <v>159</v>
      </c>
      <c r="F78" s="22" t="s">
        <v>160</v>
      </c>
      <c r="G78" s="29" t="str">
        <f t="shared" si="2"/>
        <v>LOVV931213</v>
      </c>
      <c r="H78" s="21">
        <v>90</v>
      </c>
    </row>
    <row r="79" spans="1:9" ht="45.75" customHeight="1" x14ac:dyDescent="0.25">
      <c r="A79" s="16" t="s">
        <v>60</v>
      </c>
      <c r="B79" s="17" t="s">
        <v>10</v>
      </c>
      <c r="C79" s="18"/>
      <c r="D79" s="17" t="s">
        <v>11</v>
      </c>
      <c r="E79" s="22" t="s">
        <v>161</v>
      </c>
      <c r="F79" s="22" t="s">
        <v>162</v>
      </c>
      <c r="G79" s="29" t="str">
        <f t="shared" si="2"/>
        <v>LOZA960209</v>
      </c>
      <c r="H79" s="21">
        <v>90</v>
      </c>
      <c r="I79" s="1"/>
    </row>
    <row r="80" spans="1:9" ht="45.75" customHeight="1" x14ac:dyDescent="0.25">
      <c r="A80" s="16" t="s">
        <v>60</v>
      </c>
      <c r="B80" s="17" t="s">
        <v>10</v>
      </c>
      <c r="C80" s="18"/>
      <c r="D80" s="17" t="s">
        <v>11</v>
      </c>
      <c r="E80" s="30" t="s">
        <v>163</v>
      </c>
      <c r="F80" s="29" t="s">
        <v>164</v>
      </c>
      <c r="G80" s="20" t="str">
        <f t="shared" si="2"/>
        <v>MAGP990820</v>
      </c>
      <c r="H80" s="21">
        <f>109.12+67.5+45+50.28</f>
        <v>271.89999999999998</v>
      </c>
      <c r="I80" s="1" t="s">
        <v>165</v>
      </c>
    </row>
    <row r="81" spans="1:9" ht="45.75" customHeight="1" x14ac:dyDescent="0.25">
      <c r="A81" s="16" t="s">
        <v>60</v>
      </c>
      <c r="B81" s="17" t="s">
        <v>10</v>
      </c>
      <c r="C81" s="18"/>
      <c r="D81" s="17" t="s">
        <v>11</v>
      </c>
      <c r="E81" s="22" t="s">
        <v>166</v>
      </c>
      <c r="F81" s="22" t="s">
        <v>167</v>
      </c>
      <c r="G81" s="29" t="str">
        <f t="shared" si="2"/>
        <v>MARB980324</v>
      </c>
      <c r="H81" s="21">
        <v>54.04</v>
      </c>
    </row>
    <row r="82" spans="1:9" ht="45.75" customHeight="1" x14ac:dyDescent="0.25">
      <c r="A82" s="16" t="s">
        <v>60</v>
      </c>
      <c r="B82" s="17" t="s">
        <v>10</v>
      </c>
      <c r="C82" s="18"/>
      <c r="D82" s="17" t="s">
        <v>11</v>
      </c>
      <c r="E82" s="22" t="s">
        <v>168</v>
      </c>
      <c r="F82" s="22" t="s">
        <v>169</v>
      </c>
      <c r="G82" s="20" t="str">
        <f t="shared" si="2"/>
        <v>MAVT961108</v>
      </c>
      <c r="H82" s="21">
        <f>9357.33+96.33+1178.1</f>
        <v>10631.76</v>
      </c>
    </row>
    <row r="83" spans="1:9" ht="45.75" customHeight="1" x14ac:dyDescent="0.25">
      <c r="A83" s="16" t="s">
        <v>60</v>
      </c>
      <c r="B83" s="17" t="s">
        <v>10</v>
      </c>
      <c r="C83" s="18"/>
      <c r="D83" s="17" t="s">
        <v>11</v>
      </c>
      <c r="E83" s="22" t="s">
        <v>170</v>
      </c>
      <c r="F83" s="22" t="s">
        <v>171</v>
      </c>
      <c r="G83" s="29" t="str">
        <f t="shared" si="2"/>
        <v>MELM980131</v>
      </c>
      <c r="H83" s="21">
        <v>90</v>
      </c>
    </row>
    <row r="84" spans="1:9" ht="45.75" customHeight="1" x14ac:dyDescent="0.25">
      <c r="A84" s="16" t="s">
        <v>60</v>
      </c>
      <c r="B84" s="17" t="s">
        <v>10</v>
      </c>
      <c r="C84" s="18"/>
      <c r="D84" s="17" t="s">
        <v>11</v>
      </c>
      <c r="E84" s="30" t="s">
        <v>172</v>
      </c>
      <c r="F84" s="29" t="s">
        <v>173</v>
      </c>
      <c r="G84" s="20" t="str">
        <f t="shared" si="2"/>
        <v>MEMA000801</v>
      </c>
      <c r="H84" s="21">
        <f>109.12+71.25+86.67+218</f>
        <v>485.04</v>
      </c>
      <c r="I84" s="1"/>
    </row>
    <row r="85" spans="1:9" ht="45.75" customHeight="1" x14ac:dyDescent="0.25">
      <c r="A85" s="16" t="s">
        <v>60</v>
      </c>
      <c r="B85" s="17" t="s">
        <v>10</v>
      </c>
      <c r="C85" s="18"/>
      <c r="D85" s="17" t="s">
        <v>11</v>
      </c>
      <c r="E85" s="30" t="s">
        <v>174</v>
      </c>
      <c r="F85" s="29" t="s">
        <v>175</v>
      </c>
      <c r="G85" s="20" t="str">
        <f t="shared" si="2"/>
        <v>MXAR000723</v>
      </c>
      <c r="H85" s="21">
        <f>109.12+67.5+45+50.28</f>
        <v>271.89999999999998</v>
      </c>
    </row>
    <row r="86" spans="1:9" ht="45.75" customHeight="1" x14ac:dyDescent="0.25">
      <c r="A86" s="16" t="s">
        <v>60</v>
      </c>
      <c r="B86" s="17" t="s">
        <v>10</v>
      </c>
      <c r="C86" s="18"/>
      <c r="D86" s="17" t="s">
        <v>11</v>
      </c>
      <c r="E86" s="22" t="s">
        <v>176</v>
      </c>
      <c r="F86" s="22" t="s">
        <v>177</v>
      </c>
      <c r="G86" s="20" t="str">
        <f t="shared" si="2"/>
        <v>MEGO970530</v>
      </c>
      <c r="H86" s="21">
        <f>9357.33+96.33</f>
        <v>9453.66</v>
      </c>
      <c r="I86" s="1"/>
    </row>
    <row r="87" spans="1:9" ht="45.75" customHeight="1" x14ac:dyDescent="0.25">
      <c r="A87" s="16" t="s">
        <v>60</v>
      </c>
      <c r="B87" s="17" t="s">
        <v>10</v>
      </c>
      <c r="C87" s="18"/>
      <c r="D87" s="17" t="s">
        <v>11</v>
      </c>
      <c r="E87" s="22" t="s">
        <v>178</v>
      </c>
      <c r="F87" s="22" t="s">
        <v>179</v>
      </c>
      <c r="G87" s="29" t="str">
        <f t="shared" si="2"/>
        <v>MOLG970921</v>
      </c>
      <c r="H87" s="21">
        <v>54.04</v>
      </c>
      <c r="I87" s="1"/>
    </row>
    <row r="88" spans="1:9" ht="45.75" customHeight="1" x14ac:dyDescent="0.25">
      <c r="A88" s="16" t="s">
        <v>60</v>
      </c>
      <c r="B88" s="17" t="s">
        <v>10</v>
      </c>
      <c r="C88" s="18"/>
      <c r="D88" s="17" t="s">
        <v>11</v>
      </c>
      <c r="E88" s="30" t="s">
        <v>180</v>
      </c>
      <c r="F88" s="29" t="s">
        <v>181</v>
      </c>
      <c r="G88" s="20" t="str">
        <f t="shared" si="2"/>
        <v>MOVC961118</v>
      </c>
      <c r="H88" s="21">
        <f>109.12+67.5+45+50.28</f>
        <v>271.89999999999998</v>
      </c>
    </row>
    <row r="89" spans="1:9" ht="45.75" customHeight="1" x14ac:dyDescent="0.25">
      <c r="A89" s="16" t="s">
        <v>60</v>
      </c>
      <c r="B89" s="17" t="s">
        <v>10</v>
      </c>
      <c r="C89" s="18"/>
      <c r="D89" s="17" t="s">
        <v>11</v>
      </c>
      <c r="E89" s="30" t="s">
        <v>182</v>
      </c>
      <c r="F89" s="29" t="s">
        <v>183</v>
      </c>
      <c r="G89" s="20" t="str">
        <f t="shared" si="2"/>
        <v>MUCJ970409</v>
      </c>
      <c r="H89" s="21">
        <f>109.12+67.5+45+50.28</f>
        <v>271.89999999999998</v>
      </c>
    </row>
    <row r="90" spans="1:9" ht="45.75" customHeight="1" x14ac:dyDescent="0.25">
      <c r="A90" s="16" t="s">
        <v>60</v>
      </c>
      <c r="B90" s="17" t="s">
        <v>10</v>
      </c>
      <c r="C90" s="18"/>
      <c r="D90" s="17" t="s">
        <v>11</v>
      </c>
      <c r="E90" s="22" t="s">
        <v>184</v>
      </c>
      <c r="F90" s="22" t="s">
        <v>185</v>
      </c>
      <c r="G90" s="29" t="str">
        <f t="shared" si="2"/>
        <v>MUTC980722</v>
      </c>
      <c r="H90" s="21">
        <v>54.04</v>
      </c>
    </row>
    <row r="91" spans="1:9" ht="45.75" customHeight="1" x14ac:dyDescent="0.25">
      <c r="A91" s="16" t="s">
        <v>60</v>
      </c>
      <c r="B91" s="17" t="s">
        <v>10</v>
      </c>
      <c r="C91" s="18"/>
      <c r="D91" s="17" t="s">
        <v>11</v>
      </c>
      <c r="E91" s="22" t="s">
        <v>186</v>
      </c>
      <c r="F91" s="22" t="s">
        <v>187</v>
      </c>
      <c r="G91" s="29" t="str">
        <f t="shared" ref="G91:G133" si="3">MID(F91,1,10)</f>
        <v>NANS991206</v>
      </c>
      <c r="H91" s="21">
        <v>54.04</v>
      </c>
    </row>
    <row r="92" spans="1:9" ht="45.75" customHeight="1" x14ac:dyDescent="0.25">
      <c r="A92" s="16" t="s">
        <v>60</v>
      </c>
      <c r="B92" s="17" t="s">
        <v>10</v>
      </c>
      <c r="C92" s="18"/>
      <c r="D92" s="17" t="s">
        <v>11</v>
      </c>
      <c r="E92" s="22" t="s">
        <v>188</v>
      </c>
      <c r="F92" s="22" t="s">
        <v>189</v>
      </c>
      <c r="G92" s="29" t="str">
        <f t="shared" si="3"/>
        <v>NIRA950831</v>
      </c>
      <c r="H92" s="21">
        <v>6000</v>
      </c>
    </row>
    <row r="93" spans="1:9" ht="45.75" customHeight="1" x14ac:dyDescent="0.25">
      <c r="A93" s="16" t="s">
        <v>60</v>
      </c>
      <c r="B93" s="17" t="s">
        <v>10</v>
      </c>
      <c r="C93" s="18"/>
      <c r="D93" s="17" t="s">
        <v>11</v>
      </c>
      <c r="E93" s="22" t="s">
        <v>190</v>
      </c>
      <c r="F93" s="22" t="s">
        <v>191</v>
      </c>
      <c r="G93" s="29" t="str">
        <f t="shared" si="3"/>
        <v>NULC931120</v>
      </c>
      <c r="H93" s="21">
        <v>8000</v>
      </c>
    </row>
    <row r="94" spans="1:9" ht="45.75" customHeight="1" x14ac:dyDescent="0.25">
      <c r="A94" s="16" t="s">
        <v>60</v>
      </c>
      <c r="B94" s="17" t="s">
        <v>10</v>
      </c>
      <c r="C94" s="18"/>
      <c r="D94" s="17" t="s">
        <v>11</v>
      </c>
      <c r="E94" s="22" t="s">
        <v>192</v>
      </c>
      <c r="F94" s="22" t="s">
        <v>193</v>
      </c>
      <c r="G94" s="29" t="str">
        <f t="shared" si="3"/>
        <v>OEGM980210</v>
      </c>
      <c r="H94" s="21">
        <v>54.04</v>
      </c>
    </row>
    <row r="95" spans="1:9" ht="45.75" customHeight="1" x14ac:dyDescent="0.25">
      <c r="A95" s="16" t="s">
        <v>60</v>
      </c>
      <c r="B95" s="17" t="s">
        <v>10</v>
      </c>
      <c r="C95" s="18"/>
      <c r="D95" s="17" t="s">
        <v>11</v>
      </c>
      <c r="E95" s="22" t="s">
        <v>194</v>
      </c>
      <c r="F95" s="22" t="s">
        <v>195</v>
      </c>
      <c r="G95" s="29" t="str">
        <f t="shared" si="3"/>
        <v>OIZD960228</v>
      </c>
      <c r="H95" s="21">
        <v>54.04</v>
      </c>
    </row>
    <row r="96" spans="1:9" ht="45.75" customHeight="1" x14ac:dyDescent="0.25">
      <c r="A96" s="16" t="s">
        <v>60</v>
      </c>
      <c r="B96" s="17" t="s">
        <v>10</v>
      </c>
      <c r="C96" s="18"/>
      <c r="D96" s="17" t="s">
        <v>11</v>
      </c>
      <c r="E96" s="22" t="s">
        <v>196</v>
      </c>
      <c r="F96" s="22" t="s">
        <v>197</v>
      </c>
      <c r="G96" s="29" t="str">
        <f t="shared" si="3"/>
        <v>PAGE961016</v>
      </c>
      <c r="H96" s="21">
        <v>90</v>
      </c>
    </row>
    <row r="97" spans="1:8" ht="45.75" customHeight="1" x14ac:dyDescent="0.25">
      <c r="A97" s="16" t="s">
        <v>60</v>
      </c>
      <c r="B97" s="17" t="s">
        <v>10</v>
      </c>
      <c r="C97" s="18"/>
      <c r="D97" s="17" t="s">
        <v>11</v>
      </c>
      <c r="E97" s="22" t="s">
        <v>198</v>
      </c>
      <c r="F97" s="22" t="s">
        <v>199</v>
      </c>
      <c r="G97" s="29" t="str">
        <f t="shared" si="3"/>
        <v>PAMA960130</v>
      </c>
      <c r="H97" s="21">
        <f>2897.41+663</f>
        <v>3560.41</v>
      </c>
    </row>
    <row r="98" spans="1:8" ht="45.75" customHeight="1" x14ac:dyDescent="0.25">
      <c r="A98" s="16" t="s">
        <v>60</v>
      </c>
      <c r="B98" s="17" t="s">
        <v>10</v>
      </c>
      <c r="C98" s="18"/>
      <c r="D98" s="17" t="s">
        <v>11</v>
      </c>
      <c r="E98" s="22" t="s">
        <v>200</v>
      </c>
      <c r="F98" s="22" t="s">
        <v>201</v>
      </c>
      <c r="G98" s="29" t="str">
        <f t="shared" si="3"/>
        <v>PAMA951110</v>
      </c>
      <c r="H98" s="21">
        <v>1466.93</v>
      </c>
    </row>
    <row r="99" spans="1:8" ht="45.75" customHeight="1" x14ac:dyDescent="0.25">
      <c r="A99" s="16" t="s">
        <v>60</v>
      </c>
      <c r="B99" s="17" t="s">
        <v>10</v>
      </c>
      <c r="C99" s="18"/>
      <c r="D99" s="17" t="s">
        <v>11</v>
      </c>
      <c r="E99" s="22" t="s">
        <v>202</v>
      </c>
      <c r="F99" s="22" t="s">
        <v>203</v>
      </c>
      <c r="G99" s="29" t="str">
        <f t="shared" si="3"/>
        <v>PEAD980211</v>
      </c>
      <c r="H99" s="21">
        <v>54.04</v>
      </c>
    </row>
    <row r="100" spans="1:8" ht="45.75" customHeight="1" x14ac:dyDescent="0.25">
      <c r="A100" s="16" t="s">
        <v>60</v>
      </c>
      <c r="B100" s="17" t="s">
        <v>10</v>
      </c>
      <c r="C100" s="18"/>
      <c r="D100" s="17" t="s">
        <v>11</v>
      </c>
      <c r="E100" s="30" t="s">
        <v>204</v>
      </c>
      <c r="F100" s="29" t="s">
        <v>205</v>
      </c>
      <c r="G100" s="20" t="str">
        <f t="shared" si="3"/>
        <v>PELF960519</v>
      </c>
      <c r="H100" s="21">
        <f>109.12+67.5+45+50.28</f>
        <v>271.89999999999998</v>
      </c>
    </row>
    <row r="101" spans="1:8" ht="45.75" customHeight="1" x14ac:dyDescent="0.25">
      <c r="A101" s="16" t="s">
        <v>60</v>
      </c>
      <c r="B101" s="17" t="s">
        <v>10</v>
      </c>
      <c r="C101" s="18"/>
      <c r="D101" s="17" t="s">
        <v>11</v>
      </c>
      <c r="E101" s="30" t="s">
        <v>206</v>
      </c>
      <c r="F101" s="29" t="s">
        <v>207</v>
      </c>
      <c r="G101" s="20" t="str">
        <f t="shared" si="3"/>
        <v>PEVJ940823</v>
      </c>
      <c r="H101" s="21">
        <f>109.12+67.5+45+50.28</f>
        <v>271.89999999999998</v>
      </c>
    </row>
    <row r="102" spans="1:8" ht="45.75" customHeight="1" x14ac:dyDescent="0.25">
      <c r="A102" s="16" t="s">
        <v>60</v>
      </c>
      <c r="B102" s="17" t="s">
        <v>10</v>
      </c>
      <c r="C102" s="18"/>
      <c r="D102" s="17" t="s">
        <v>11</v>
      </c>
      <c r="E102" s="22" t="s">
        <v>208</v>
      </c>
      <c r="F102" s="22" t="s">
        <v>209</v>
      </c>
      <c r="G102" s="29" t="str">
        <f t="shared" si="3"/>
        <v>PIUA970822</v>
      </c>
      <c r="H102" s="21">
        <v>54.04</v>
      </c>
    </row>
    <row r="103" spans="1:8" ht="45.75" customHeight="1" x14ac:dyDescent="0.25">
      <c r="A103" s="16" t="s">
        <v>60</v>
      </c>
      <c r="B103" s="17" t="s">
        <v>10</v>
      </c>
      <c r="C103" s="18"/>
      <c r="D103" s="17" t="s">
        <v>11</v>
      </c>
      <c r="E103" s="22" t="s">
        <v>210</v>
      </c>
      <c r="F103" s="22" t="s">
        <v>211</v>
      </c>
      <c r="G103" s="29" t="str">
        <f t="shared" si="3"/>
        <v>RACE941101</v>
      </c>
      <c r="H103" s="21">
        <v>1466.93</v>
      </c>
    </row>
    <row r="104" spans="1:8" ht="45.75" customHeight="1" x14ac:dyDescent="0.25">
      <c r="A104" s="16" t="s">
        <v>60</v>
      </c>
      <c r="B104" s="17" t="s">
        <v>10</v>
      </c>
      <c r="C104" s="18"/>
      <c r="D104" s="17" t="s">
        <v>11</v>
      </c>
      <c r="E104" s="22" t="s">
        <v>212</v>
      </c>
      <c r="F104" s="22" t="s">
        <v>213</v>
      </c>
      <c r="G104" s="29" t="str">
        <f t="shared" si="3"/>
        <v>RADI950101</v>
      </c>
      <c r="H104" s="21">
        <v>18000</v>
      </c>
    </row>
    <row r="105" spans="1:8" ht="45.75" customHeight="1" x14ac:dyDescent="0.25">
      <c r="A105" s="16" t="s">
        <v>60</v>
      </c>
      <c r="B105" s="17" t="s">
        <v>10</v>
      </c>
      <c r="C105" s="18"/>
      <c r="D105" s="17" t="s">
        <v>11</v>
      </c>
      <c r="E105" s="30" t="s">
        <v>214</v>
      </c>
      <c r="F105" s="29" t="s">
        <v>215</v>
      </c>
      <c r="G105" s="20" t="str">
        <f t="shared" si="3"/>
        <v>RAZB980727</v>
      </c>
      <c r="H105" s="21">
        <f>109.12+71.25+86.67+65.45+50.28+218</f>
        <v>600.77</v>
      </c>
    </row>
    <row r="106" spans="1:8" ht="45.75" customHeight="1" x14ac:dyDescent="0.25">
      <c r="A106" s="16" t="s">
        <v>60</v>
      </c>
      <c r="B106" s="17" t="s">
        <v>10</v>
      </c>
      <c r="C106" s="18"/>
      <c r="D106" s="17" t="s">
        <v>11</v>
      </c>
      <c r="E106" s="22" t="s">
        <v>216</v>
      </c>
      <c r="F106" s="22" t="s">
        <v>217</v>
      </c>
      <c r="G106" s="29" t="str">
        <f t="shared" si="3"/>
        <v>REJM930115</v>
      </c>
      <c r="H106" s="21">
        <v>54.04</v>
      </c>
    </row>
    <row r="107" spans="1:8" ht="45.75" customHeight="1" x14ac:dyDescent="0.25">
      <c r="A107" s="16" t="s">
        <v>60</v>
      </c>
      <c r="B107" s="17" t="s">
        <v>10</v>
      </c>
      <c r="C107" s="18"/>
      <c r="D107" s="17" t="s">
        <v>11</v>
      </c>
      <c r="E107" s="22" t="s">
        <v>218</v>
      </c>
      <c r="F107" s="22" t="s">
        <v>219</v>
      </c>
      <c r="G107" s="29" t="str">
        <f t="shared" si="3"/>
        <v>RELG970819</v>
      </c>
      <c r="H107" s="21">
        <f>2897.41+663</f>
        <v>3560.41</v>
      </c>
    </row>
    <row r="108" spans="1:8" ht="45.75" customHeight="1" x14ac:dyDescent="0.25">
      <c r="A108" s="16" t="s">
        <v>60</v>
      </c>
      <c r="B108" s="17" t="s">
        <v>10</v>
      </c>
      <c r="C108" s="18"/>
      <c r="D108" s="17" t="s">
        <v>11</v>
      </c>
      <c r="E108" s="22" t="s">
        <v>220</v>
      </c>
      <c r="F108" s="22" t="s">
        <v>221</v>
      </c>
      <c r="G108" s="29" t="str">
        <f t="shared" si="3"/>
        <v>RERF990801</v>
      </c>
      <c r="H108" s="21">
        <v>54.04</v>
      </c>
    </row>
    <row r="109" spans="1:8" ht="45.75" customHeight="1" x14ac:dyDescent="0.25">
      <c r="A109" s="16" t="s">
        <v>60</v>
      </c>
      <c r="B109" s="17" t="s">
        <v>10</v>
      </c>
      <c r="C109" s="18"/>
      <c r="D109" s="17" t="s">
        <v>11</v>
      </c>
      <c r="E109" s="22" t="s">
        <v>222</v>
      </c>
      <c r="F109" s="22" t="s">
        <v>223</v>
      </c>
      <c r="G109" s="29" t="str">
        <f t="shared" si="3"/>
        <v>REAS991009</v>
      </c>
      <c r="H109" s="21">
        <v>54.04</v>
      </c>
    </row>
    <row r="110" spans="1:8" ht="45.75" customHeight="1" x14ac:dyDescent="0.25">
      <c r="A110" s="16" t="s">
        <v>60</v>
      </c>
      <c r="B110" s="17" t="s">
        <v>10</v>
      </c>
      <c r="C110" s="18"/>
      <c r="D110" s="17" t="s">
        <v>11</v>
      </c>
      <c r="E110" s="22" t="s">
        <v>224</v>
      </c>
      <c r="F110" s="22" t="s">
        <v>225</v>
      </c>
      <c r="G110" s="29" t="str">
        <f t="shared" si="3"/>
        <v>REGU921010</v>
      </c>
      <c r="H110" s="21">
        <v>54.04</v>
      </c>
    </row>
    <row r="111" spans="1:8" ht="45.75" customHeight="1" x14ac:dyDescent="0.25">
      <c r="A111" s="16" t="s">
        <v>60</v>
      </c>
      <c r="B111" s="17" t="s">
        <v>10</v>
      </c>
      <c r="C111" s="18"/>
      <c r="D111" s="17" t="s">
        <v>11</v>
      </c>
      <c r="E111" s="22" t="s">
        <v>226</v>
      </c>
      <c r="F111" s="22" t="s">
        <v>227</v>
      </c>
      <c r="G111" s="29" t="str">
        <f t="shared" si="3"/>
        <v>ROGM950803</v>
      </c>
      <c r="H111" s="21">
        <v>1466.93</v>
      </c>
    </row>
    <row r="112" spans="1:8" ht="45.75" customHeight="1" x14ac:dyDescent="0.25">
      <c r="A112" s="16" t="s">
        <v>60</v>
      </c>
      <c r="B112" s="17" t="s">
        <v>10</v>
      </c>
      <c r="C112" s="18"/>
      <c r="D112" s="17" t="s">
        <v>11</v>
      </c>
      <c r="E112" s="22" t="s">
        <v>228</v>
      </c>
      <c r="F112" s="22" t="s">
        <v>229</v>
      </c>
      <c r="G112" s="29" t="str">
        <f t="shared" si="3"/>
        <v>ROOJ951218</v>
      </c>
      <c r="H112" s="21">
        <v>10533</v>
      </c>
    </row>
    <row r="113" spans="1:8" ht="45.75" customHeight="1" x14ac:dyDescent="0.25">
      <c r="A113" s="16" t="s">
        <v>60</v>
      </c>
      <c r="B113" s="17" t="s">
        <v>10</v>
      </c>
      <c r="C113" s="18"/>
      <c r="D113" s="17" t="s">
        <v>11</v>
      </c>
      <c r="E113" s="22" t="s">
        <v>230</v>
      </c>
      <c r="F113" s="22" t="s">
        <v>231</v>
      </c>
      <c r="G113" s="29" t="str">
        <f t="shared" si="3"/>
        <v>ROBR950103</v>
      </c>
      <c r="H113" s="21">
        <v>1466.93</v>
      </c>
    </row>
    <row r="114" spans="1:8" ht="45.75" customHeight="1" x14ac:dyDescent="0.25">
      <c r="A114" s="16" t="s">
        <v>60</v>
      </c>
      <c r="B114" s="17" t="s">
        <v>10</v>
      </c>
      <c r="C114" s="18"/>
      <c r="D114" s="17" t="s">
        <v>11</v>
      </c>
      <c r="E114" s="22" t="s">
        <v>232</v>
      </c>
      <c r="F114" s="22" t="s">
        <v>233</v>
      </c>
      <c r="G114" s="29" t="str">
        <f t="shared" si="3"/>
        <v>RUFN981027</v>
      </c>
      <c r="H114" s="21">
        <v>54.05</v>
      </c>
    </row>
    <row r="115" spans="1:8" ht="45.75" customHeight="1" x14ac:dyDescent="0.25">
      <c r="A115" s="16" t="s">
        <v>60</v>
      </c>
      <c r="B115" s="17" t="s">
        <v>10</v>
      </c>
      <c r="C115" s="18"/>
      <c r="D115" s="17" t="s">
        <v>11</v>
      </c>
      <c r="E115" s="22" t="s">
        <v>234</v>
      </c>
      <c r="F115" s="22" t="s">
        <v>235</v>
      </c>
      <c r="G115" s="29" t="str">
        <f t="shared" si="3"/>
        <v>RUZC960530</v>
      </c>
      <c r="H115" s="21">
        <v>1466.93</v>
      </c>
    </row>
    <row r="116" spans="1:8" ht="45.75" customHeight="1" x14ac:dyDescent="0.25">
      <c r="A116" s="16" t="s">
        <v>60</v>
      </c>
      <c r="B116" s="17" t="s">
        <v>10</v>
      </c>
      <c r="C116" s="18"/>
      <c r="D116" s="17" t="s">
        <v>11</v>
      </c>
      <c r="E116" s="22" t="s">
        <v>236</v>
      </c>
      <c r="F116" s="22" t="s">
        <v>237</v>
      </c>
      <c r="G116" s="29" t="str">
        <f t="shared" si="3"/>
        <v>SAOA961121</v>
      </c>
      <c r="H116" s="21">
        <v>54.04</v>
      </c>
    </row>
    <row r="117" spans="1:8" ht="45.75" customHeight="1" x14ac:dyDescent="0.25">
      <c r="A117" s="16" t="s">
        <v>60</v>
      </c>
      <c r="B117" s="17" t="s">
        <v>10</v>
      </c>
      <c r="C117" s="18"/>
      <c r="D117" s="17" t="s">
        <v>11</v>
      </c>
      <c r="E117" s="22" t="s">
        <v>238</v>
      </c>
      <c r="F117" s="22" t="s">
        <v>239</v>
      </c>
      <c r="G117" s="29" t="str">
        <f t="shared" si="3"/>
        <v>SATA971008</v>
      </c>
      <c r="H117" s="21">
        <v>90</v>
      </c>
    </row>
    <row r="118" spans="1:8" ht="45.75" customHeight="1" x14ac:dyDescent="0.25">
      <c r="A118" s="16" t="s">
        <v>60</v>
      </c>
      <c r="B118" s="17" t="s">
        <v>10</v>
      </c>
      <c r="C118" s="18"/>
      <c r="D118" s="17" t="s">
        <v>11</v>
      </c>
      <c r="E118" s="22" t="s">
        <v>240</v>
      </c>
      <c r="F118" s="22" t="s">
        <v>241</v>
      </c>
      <c r="G118" s="29" t="str">
        <f t="shared" si="3"/>
        <v>SAGV950126</v>
      </c>
      <c r="H118" s="21">
        <v>54.04</v>
      </c>
    </row>
    <row r="119" spans="1:8" ht="45.75" customHeight="1" x14ac:dyDescent="0.25">
      <c r="A119" s="16" t="s">
        <v>60</v>
      </c>
      <c r="B119" s="17" t="s">
        <v>10</v>
      </c>
      <c r="C119" s="18"/>
      <c r="D119" s="17" t="s">
        <v>11</v>
      </c>
      <c r="E119" s="30" t="s">
        <v>242</v>
      </c>
      <c r="F119" s="29" t="s">
        <v>243</v>
      </c>
      <c r="G119" s="20" t="str">
        <f t="shared" si="3"/>
        <v>SAZJ970622</v>
      </c>
      <c r="H119" s="21">
        <f>109.12+67.5+45+50.28</f>
        <v>271.89999999999998</v>
      </c>
    </row>
    <row r="120" spans="1:8" ht="45.75" customHeight="1" x14ac:dyDescent="0.25">
      <c r="A120" s="16" t="s">
        <v>60</v>
      </c>
      <c r="B120" s="17" t="s">
        <v>10</v>
      </c>
      <c r="C120" s="18"/>
      <c r="D120" s="17" t="s">
        <v>11</v>
      </c>
      <c r="E120" s="22" t="s">
        <v>244</v>
      </c>
      <c r="F120" s="22" t="s">
        <v>245</v>
      </c>
      <c r="G120" s="29" t="str">
        <f t="shared" si="3"/>
        <v>SEGS960924</v>
      </c>
      <c r="H120" s="21">
        <v>90</v>
      </c>
    </row>
    <row r="121" spans="1:8" ht="45.75" customHeight="1" x14ac:dyDescent="0.25">
      <c r="A121" s="16" t="s">
        <v>60</v>
      </c>
      <c r="B121" s="17" t="s">
        <v>10</v>
      </c>
      <c r="C121" s="18"/>
      <c r="D121" s="17" t="s">
        <v>11</v>
      </c>
      <c r="E121" s="19" t="s">
        <v>246</v>
      </c>
      <c r="F121" s="29" t="s">
        <v>247</v>
      </c>
      <c r="G121" s="29" t="str">
        <f t="shared" si="3"/>
        <v>SEZJ931205</v>
      </c>
      <c r="H121" s="21">
        <v>4000</v>
      </c>
    </row>
    <row r="122" spans="1:8" ht="45.75" customHeight="1" x14ac:dyDescent="0.25">
      <c r="A122" s="16" t="s">
        <v>60</v>
      </c>
      <c r="B122" s="17" t="s">
        <v>10</v>
      </c>
      <c r="C122" s="18"/>
      <c r="D122" s="17" t="s">
        <v>11</v>
      </c>
      <c r="E122" s="30" t="s">
        <v>248</v>
      </c>
      <c r="F122" s="29" t="s">
        <v>249</v>
      </c>
      <c r="G122" s="20" t="str">
        <f t="shared" si="3"/>
        <v>TADF970613</v>
      </c>
      <c r="H122" s="21">
        <f>109.12+50.28</f>
        <v>159.4</v>
      </c>
    </row>
    <row r="123" spans="1:8" ht="45.75" customHeight="1" x14ac:dyDescent="0.25">
      <c r="A123" s="16" t="s">
        <v>60</v>
      </c>
      <c r="B123" s="17" t="s">
        <v>10</v>
      </c>
      <c r="C123" s="18"/>
      <c r="D123" s="17" t="s">
        <v>11</v>
      </c>
      <c r="E123" s="22" t="s">
        <v>250</v>
      </c>
      <c r="F123" s="22" t="s">
        <v>251</v>
      </c>
      <c r="G123" s="29" t="str">
        <f t="shared" si="3"/>
        <v>TAMG970221</v>
      </c>
      <c r="H123" s="21">
        <v>1466.93</v>
      </c>
    </row>
    <row r="124" spans="1:8" ht="45.75" customHeight="1" x14ac:dyDescent="0.25">
      <c r="A124" s="16" t="s">
        <v>60</v>
      </c>
      <c r="B124" s="17" t="s">
        <v>10</v>
      </c>
      <c r="C124" s="18"/>
      <c r="D124" s="17" t="s">
        <v>11</v>
      </c>
      <c r="E124" s="30" t="s">
        <v>252</v>
      </c>
      <c r="F124" s="29" t="s">
        <v>253</v>
      </c>
      <c r="G124" s="20" t="str">
        <f t="shared" si="3"/>
        <v>TOMF990707</v>
      </c>
      <c r="H124" s="21">
        <f>109.12+71.25+86.67+65.45+50.28+218</f>
        <v>600.77</v>
      </c>
    </row>
    <row r="125" spans="1:8" ht="45.75" customHeight="1" x14ac:dyDescent="0.25">
      <c r="A125" s="16" t="s">
        <v>60</v>
      </c>
      <c r="B125" s="17" t="s">
        <v>10</v>
      </c>
      <c r="C125" s="18"/>
      <c r="D125" s="17" t="s">
        <v>11</v>
      </c>
      <c r="E125" s="22" t="s">
        <v>254</v>
      </c>
      <c r="F125" s="22" t="s">
        <v>255</v>
      </c>
      <c r="G125" s="29" t="str">
        <f t="shared" si="3"/>
        <v>VEPP980114</v>
      </c>
      <c r="H125" s="21">
        <v>54.04</v>
      </c>
    </row>
    <row r="126" spans="1:8" ht="45.75" customHeight="1" x14ac:dyDescent="0.25">
      <c r="A126" s="16" t="s">
        <v>60</v>
      </c>
      <c r="B126" s="17" t="s">
        <v>10</v>
      </c>
      <c r="C126" s="18"/>
      <c r="D126" s="17" t="s">
        <v>11</v>
      </c>
      <c r="E126" s="30" t="s">
        <v>256</v>
      </c>
      <c r="F126" s="29" t="s">
        <v>257</v>
      </c>
      <c r="G126" s="20" t="str">
        <f t="shared" si="3"/>
        <v>VEVM761206</v>
      </c>
      <c r="H126" s="21">
        <f>109.12+67.5+45+50.28</f>
        <v>271.89999999999998</v>
      </c>
    </row>
    <row r="127" spans="1:8" ht="45.75" customHeight="1" x14ac:dyDescent="0.25">
      <c r="A127" s="16" t="s">
        <v>60</v>
      </c>
      <c r="B127" s="17" t="s">
        <v>10</v>
      </c>
      <c r="C127" s="18"/>
      <c r="D127" s="17" t="s">
        <v>11</v>
      </c>
      <c r="E127" s="30" t="s">
        <v>258</v>
      </c>
      <c r="F127" s="29" t="s">
        <v>259</v>
      </c>
      <c r="G127" s="20" t="str">
        <f t="shared" si="3"/>
        <v>VIAB990901</v>
      </c>
      <c r="H127" s="21">
        <f>109.12+67.5+45+50.28</f>
        <v>271.89999999999998</v>
      </c>
    </row>
    <row r="128" spans="1:8" ht="45.75" customHeight="1" x14ac:dyDescent="0.25">
      <c r="A128" s="16" t="s">
        <v>60</v>
      </c>
      <c r="B128" s="17" t="s">
        <v>10</v>
      </c>
      <c r="C128" s="18"/>
      <c r="D128" s="17" t="s">
        <v>11</v>
      </c>
      <c r="E128" s="22" t="s">
        <v>260</v>
      </c>
      <c r="F128" s="22" t="s">
        <v>261</v>
      </c>
      <c r="G128" s="29" t="str">
        <f t="shared" si="3"/>
        <v>ZAOJ990327</v>
      </c>
      <c r="H128" s="21">
        <v>54.04</v>
      </c>
    </row>
    <row r="129" spans="1:8" ht="45.75" customHeight="1" x14ac:dyDescent="0.25">
      <c r="A129" s="16" t="s">
        <v>60</v>
      </c>
      <c r="B129" s="17" t="s">
        <v>10</v>
      </c>
      <c r="C129" s="18"/>
      <c r="D129" s="17" t="s">
        <v>11</v>
      </c>
      <c r="E129" s="22" t="s">
        <v>262</v>
      </c>
      <c r="F129" s="22" t="s">
        <v>263</v>
      </c>
      <c r="G129" s="29" t="str">
        <f t="shared" si="3"/>
        <v>ZADJ980108</v>
      </c>
      <c r="H129" s="21">
        <v>54.04</v>
      </c>
    </row>
    <row r="130" spans="1:8" ht="45.75" customHeight="1" x14ac:dyDescent="0.25">
      <c r="A130" s="16" t="s">
        <v>60</v>
      </c>
      <c r="B130" s="17" t="s">
        <v>10</v>
      </c>
      <c r="C130" s="18"/>
      <c r="D130" s="17" t="s">
        <v>11</v>
      </c>
      <c r="E130" s="19" t="s">
        <v>264</v>
      </c>
      <c r="F130" s="29" t="s">
        <v>265</v>
      </c>
      <c r="G130" s="20" t="str">
        <f t="shared" si="3"/>
        <v>ZALE000821</v>
      </c>
      <c r="H130" s="21">
        <f>109.12+67.5+45+50.28</f>
        <v>271.89999999999998</v>
      </c>
    </row>
    <row r="131" spans="1:8" ht="45.75" customHeight="1" x14ac:dyDescent="0.25">
      <c r="A131" s="16" t="s">
        <v>60</v>
      </c>
      <c r="B131" s="17" t="s">
        <v>10</v>
      </c>
      <c r="C131" s="18"/>
      <c r="D131" s="17" t="s">
        <v>11</v>
      </c>
      <c r="E131" s="19" t="s">
        <v>266</v>
      </c>
      <c r="F131" s="29" t="s">
        <v>267</v>
      </c>
      <c r="G131" s="20" t="str">
        <f t="shared" si="3"/>
        <v>ZALV981121</v>
      </c>
      <c r="H131" s="21">
        <f>109.12+67.5+45+50.28</f>
        <v>271.89999999999998</v>
      </c>
    </row>
    <row r="132" spans="1:8" ht="45.75" customHeight="1" x14ac:dyDescent="0.25">
      <c r="A132" s="16" t="s">
        <v>60</v>
      </c>
      <c r="B132" s="17" t="s">
        <v>10</v>
      </c>
      <c r="C132" s="18"/>
      <c r="D132" s="17" t="s">
        <v>11</v>
      </c>
      <c r="E132" s="22" t="s">
        <v>268</v>
      </c>
      <c r="F132" s="22" t="s">
        <v>269</v>
      </c>
      <c r="G132" s="29" t="str">
        <f t="shared" si="3"/>
        <v>ZALJ990523</v>
      </c>
      <c r="H132" s="21">
        <v>54.04</v>
      </c>
    </row>
    <row r="133" spans="1:8" ht="45.75" customHeight="1" x14ac:dyDescent="0.25">
      <c r="A133" s="31" t="s">
        <v>60</v>
      </c>
      <c r="B133" s="32" t="s">
        <v>10</v>
      </c>
      <c r="C133" s="33"/>
      <c r="D133" s="32" t="s">
        <v>11</v>
      </c>
      <c r="E133" s="34" t="s">
        <v>270</v>
      </c>
      <c r="F133" s="34" t="s">
        <v>271</v>
      </c>
      <c r="G133" s="35" t="str">
        <f t="shared" si="3"/>
        <v>ZARF980718</v>
      </c>
      <c r="H133" s="36">
        <v>54.04</v>
      </c>
    </row>
    <row r="134" spans="1:8" ht="16.5" customHeight="1" x14ac:dyDescent="0.25">
      <c r="A134" s="37" t="s">
        <v>272</v>
      </c>
      <c r="B134" s="38"/>
      <c r="C134" s="38"/>
      <c r="D134" s="38"/>
      <c r="E134" s="38"/>
      <c r="F134" s="38"/>
      <c r="G134" s="39"/>
      <c r="H134" s="40">
        <f>SUM(H3:H133)</f>
        <v>269113.20000000019</v>
      </c>
    </row>
    <row r="135" spans="1:8" ht="12.75" customHeight="1" x14ac:dyDescent="0.25">
      <c r="A135" s="41"/>
      <c r="B135" s="41"/>
      <c r="C135" s="41"/>
      <c r="D135" s="41"/>
      <c r="E135" s="41"/>
      <c r="F135" s="41"/>
      <c r="G135" s="41"/>
      <c r="H135" s="42"/>
    </row>
    <row r="136" spans="1:8" ht="27.75" customHeight="1" x14ac:dyDescent="0.25">
      <c r="A136" s="43" t="s">
        <v>273</v>
      </c>
      <c r="B136" s="43"/>
      <c r="C136" s="43"/>
      <c r="D136" s="43"/>
      <c r="E136" s="43"/>
      <c r="F136" s="43"/>
      <c r="G136" s="43"/>
      <c r="H136" s="42"/>
    </row>
    <row r="137" spans="1:8" ht="12.75" customHeight="1" x14ac:dyDescent="0.25">
      <c r="A137" s="44"/>
      <c r="B137" s="44"/>
      <c r="C137" s="44"/>
      <c r="D137" s="44"/>
      <c r="E137" s="44"/>
      <c r="F137" s="44"/>
      <c r="G137" s="44"/>
      <c r="H137" s="45"/>
    </row>
    <row r="138" spans="1:8" ht="12.75" customHeight="1" x14ac:dyDescent="0.25">
      <c r="A138" s="44"/>
      <c r="B138" s="44"/>
      <c r="C138" s="44"/>
      <c r="D138" s="44"/>
      <c r="E138" s="44"/>
      <c r="F138" s="44"/>
      <c r="G138" s="44"/>
      <c r="H138" s="45"/>
    </row>
    <row r="139" spans="1:8" ht="12.75" customHeight="1" x14ac:dyDescent="0.25">
      <c r="A139" s="44"/>
      <c r="B139" s="44"/>
      <c r="C139" s="44"/>
      <c r="D139" s="44"/>
      <c r="E139" s="44"/>
      <c r="F139" s="44"/>
      <c r="G139" s="44"/>
      <c r="H139" s="45"/>
    </row>
    <row r="140" spans="1:8" ht="12.75" customHeight="1" x14ac:dyDescent="0.25">
      <c r="A140" s="46"/>
      <c r="B140" s="47"/>
      <c r="C140" s="48"/>
      <c r="D140" s="48"/>
      <c r="E140" s="3"/>
      <c r="F140" s="49"/>
      <c r="G140" s="47"/>
      <c r="H140" s="45"/>
    </row>
    <row r="141" spans="1:8" ht="12.75" customHeight="1" x14ac:dyDescent="0.25">
      <c r="A141" s="50"/>
      <c r="B141" s="50"/>
      <c r="C141" s="51"/>
      <c r="D141" s="52"/>
      <c r="E141" s="52"/>
      <c r="F141" s="53"/>
      <c r="G141" s="53"/>
      <c r="H141" s="45"/>
    </row>
    <row r="142" spans="1:8" ht="12.75" customHeight="1" x14ac:dyDescent="0.25">
      <c r="A142" s="54" t="s">
        <v>274</v>
      </c>
      <c r="B142" s="55"/>
      <c r="C142" s="55"/>
      <c r="D142" s="41"/>
      <c r="E142" s="41"/>
      <c r="F142" s="56" t="s">
        <v>275</v>
      </c>
      <c r="G142" s="56"/>
      <c r="H142" s="45"/>
    </row>
    <row r="143" spans="1:8" ht="12.75" customHeight="1" x14ac:dyDescent="0.25">
      <c r="A143" s="57" t="s">
        <v>276</v>
      </c>
      <c r="B143" s="58"/>
      <c r="C143" s="58"/>
      <c r="D143" s="41"/>
      <c r="E143" s="41"/>
      <c r="F143" s="59" t="s">
        <v>277</v>
      </c>
      <c r="G143" s="59"/>
      <c r="H143" s="45"/>
    </row>
    <row r="144" spans="1:8" ht="40.5" customHeight="1" x14ac:dyDescent="0.25">
      <c r="A144" s="3"/>
      <c r="D144" s="3"/>
      <c r="E144" s="3"/>
      <c r="F144" s="3"/>
      <c r="G144" s="4"/>
    </row>
  </sheetData>
  <mergeCells count="7">
    <mergeCell ref="A1:H1"/>
    <mergeCell ref="A136:G136"/>
    <mergeCell ref="A141:B141"/>
    <mergeCell ref="A142:C142"/>
    <mergeCell ref="F142:G142"/>
    <mergeCell ref="A143:C143"/>
    <mergeCell ref="F143:G143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2019-01-21T00:08:51Z</cp:lastPrinted>
  <dcterms:created xsi:type="dcterms:W3CDTF">2019-01-21T00:03:15Z</dcterms:created>
  <dcterms:modified xsi:type="dcterms:W3CDTF">2019-01-21T00:10:25Z</dcterms:modified>
</cp:coreProperties>
</file>