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CONTABLE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G32" i="1"/>
  <c r="H32" i="1" s="1"/>
  <c r="D32" i="1"/>
  <c r="D31" i="1"/>
  <c r="G31" i="1" s="1"/>
  <c r="H31" i="1" s="1"/>
  <c r="G30" i="1"/>
  <c r="H30" i="1" s="1"/>
  <c r="D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H17" i="1" s="1"/>
  <c r="D16" i="1"/>
  <c r="G16" i="1" s="1"/>
  <c r="F14" i="1"/>
  <c r="E14" i="1"/>
  <c r="D14" i="1"/>
  <c r="G14" i="1" s="1"/>
  <c r="H14" i="1" s="1"/>
  <c r="G13" i="1"/>
  <c r="F12" i="1"/>
  <c r="E12" i="1"/>
  <c r="G12" i="1" s="1"/>
  <c r="H12" i="1" s="1"/>
  <c r="D12" i="1"/>
  <c r="H21" i="1" l="1"/>
  <c r="K21" i="1"/>
  <c r="H16" i="1"/>
  <c r="K16" i="1"/>
  <c r="H18" i="1"/>
  <c r="K18" i="1"/>
  <c r="K17" i="1"/>
  <c r="H20" i="1"/>
  <c r="K20" i="1"/>
  <c r="H22" i="1"/>
  <c r="K22" i="1"/>
  <c r="H19" i="1"/>
  <c r="K19" i="1"/>
  <c r="H34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<sst xmlns="http://schemas.openxmlformats.org/spreadsheetml/2006/main" count="39" uniqueCount="38">
  <si>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</si>
  <si>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2017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</si>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</sst>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7\CONTABILIDAD\ESTADOS%20FINANCIEROS\DICIEMBRE\DGCG\Formatos%20Fros%20y%20Pptales%20DICIEMBRE%202017_ITS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</sheetNames>
    <sheetDataSet>
      <sheetData sheetId="0">
        <row r="16">
          <cell r="D16">
            <v>34013645.130000003</v>
          </cell>
          <cell r="E16">
            <v>41212978.420000002</v>
          </cell>
        </row>
        <row r="17">
          <cell r="E17">
            <v>5598237.0800000001</v>
          </cell>
        </row>
        <row r="18">
          <cell r="D18">
            <v>458878.29</v>
          </cell>
          <cell r="E18">
            <v>1972555.8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6000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109522313.03</v>
          </cell>
        </row>
        <row r="32">
          <cell r="E32">
            <v>30308679.199999999</v>
          </cell>
        </row>
        <row r="33">
          <cell r="E33">
            <v>0</v>
          </cell>
        </row>
        <row r="34">
          <cell r="E34">
            <v>-22641066.34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165973697.19</v>
      </c>
      <c r="E12" s="31">
        <f>+E14+E24</f>
        <v>313493599.91000003</v>
      </c>
      <c r="F12" s="31">
        <f>+F14+F24</f>
        <v>314544067.62</v>
      </c>
      <c r="G12" s="31">
        <f>+D12+E12-F12</f>
        <v>164923229.48000002</v>
      </c>
      <c r="H12" s="31">
        <f>+G12-D12</f>
        <v>-1050467.7099999785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48783771.299999997</v>
      </c>
      <c r="E14" s="36">
        <f>SUM(E16:E22)</f>
        <v>265331181.92000002</v>
      </c>
      <c r="F14" s="36">
        <f>SUM(F16:F22)</f>
        <v>279196442.62</v>
      </c>
      <c r="G14" s="31">
        <f t="shared" si="0"/>
        <v>34918510.600000024</v>
      </c>
      <c r="H14" s="36">
        <f>+G14-D14</f>
        <v>-13865260.699999973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41212978.420000002</v>
      </c>
      <c r="E16" s="44">
        <v>188791975.86000001</v>
      </c>
      <c r="F16" s="44">
        <v>195991309.15000001</v>
      </c>
      <c r="G16" s="45">
        <f>+D16+E16-F16</f>
        <v>34013645.130000025</v>
      </c>
      <c r="H16" s="45">
        <f>+G16-D16</f>
        <v>-7199333.2899999768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5598237.0800000001</v>
      </c>
      <c r="E17" s="44">
        <v>74211968.400000006</v>
      </c>
      <c r="F17" s="44">
        <v>79370218.299999997</v>
      </c>
      <c r="G17" s="45">
        <f t="shared" ref="G17:G22" si="1">+D17+E17-F17</f>
        <v>439987.18000000715</v>
      </c>
      <c r="H17" s="45">
        <f t="shared" ref="H17:H21" si="2">+G17-D17</f>
        <v>-5158249.8999999929</v>
      </c>
      <c r="I17" s="42"/>
      <c r="J17" s="5"/>
      <c r="K17" s="38" t="str">
        <f>IF(G18=[1]ESF!D18,"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1972555.8</v>
      </c>
      <c r="E18" s="44">
        <v>2321237.66</v>
      </c>
      <c r="F18" s="44">
        <v>3834915.17</v>
      </c>
      <c r="G18" s="45">
        <f t="shared" si="1"/>
        <v>458878.29000000004</v>
      </c>
      <c r="H18" s="45">
        <f t="shared" si="2"/>
        <v>-1513677.51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6000</v>
      </c>
      <c r="F22" s="44">
        <v>0</v>
      </c>
      <c r="G22" s="45">
        <f t="shared" si="1"/>
        <v>6000</v>
      </c>
      <c r="H22" s="45">
        <f>+G22-D22</f>
        <v>6000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117189925.88999999</v>
      </c>
      <c r="E24" s="36">
        <f>SUM(E26:E34)</f>
        <v>48162417.990000002</v>
      </c>
      <c r="F24" s="36">
        <f>SUM(F26:F34)</f>
        <v>35347625</v>
      </c>
      <c r="G24" s="36">
        <f>+D24+E24-F24</f>
        <v>130004718.88</v>
      </c>
      <c r="H24" s="36">
        <f>+G24-D24</f>
        <v>12814792.99000001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109522313.03</v>
      </c>
      <c r="E28" s="44">
        <v>44077336.670000002</v>
      </c>
      <c r="F28" s="44">
        <v>31856305.09</v>
      </c>
      <c r="G28" s="45">
        <f t="shared" si="3"/>
        <v>121743344.60999998</v>
      </c>
      <c r="H28" s="45">
        <f t="shared" si="4"/>
        <v>12221031.579999983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30308679.199999999</v>
      </c>
      <c r="E29" s="44">
        <v>3463041.75</v>
      </c>
      <c r="F29" s="44">
        <v>674712.74</v>
      </c>
      <c r="G29" s="45">
        <f t="shared" si="3"/>
        <v>33097008.210000005</v>
      </c>
      <c r="H29" s="45">
        <f t="shared" si="4"/>
        <v>2788329.0100000054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-22641066.34</v>
      </c>
      <c r="E31" s="44">
        <v>622039.56999999995</v>
      </c>
      <c r="F31" s="44">
        <v>2816607.17</v>
      </c>
      <c r="G31" s="45">
        <f t="shared" si="3"/>
        <v>-24835633.939999998</v>
      </c>
      <c r="H31" s="45">
        <f t="shared" si="4"/>
        <v>-2194567.5999999978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2018-01-23T17:16:48Z</cp:lastPrinted>
  <dcterms:created xsi:type="dcterms:W3CDTF">2018-01-23T17:16:33Z</dcterms:created>
  <dcterms:modified xsi:type="dcterms:W3CDTF">2018-01-23T17:18:13Z</dcterms:modified>
</cp:coreProperties>
</file>