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 3ER TRIM 2017\INFORMACION CONTABLE\"/>
    </mc:Choice>
  </mc:AlternateContent>
  <bookViews>
    <workbookView xWindow="0" yWindow="0" windowWidth="19200" windowHeight="11460"/>
  </bookViews>
  <sheets>
    <sheet name="NOTAS" sheetId="1" r:id="rId1"/>
  </sheets>
  <definedNames>
    <definedName name="_xlnm.Print_Area" localSheetId="0">NOTAS!$A$1:$J$601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5" i="1" l="1"/>
  <c r="D585" i="1"/>
  <c r="C585" i="1"/>
  <c r="E563" i="1"/>
  <c r="E544" i="1"/>
  <c r="E530" i="1"/>
  <c r="E523" i="1"/>
  <c r="C500" i="1"/>
  <c r="C497" i="1"/>
  <c r="C387" i="1"/>
  <c r="D316" i="1"/>
  <c r="C316" i="1"/>
  <c r="C306" i="1"/>
  <c r="C303" i="1"/>
  <c r="C296" i="1"/>
  <c r="C254" i="1"/>
  <c r="C257" i="1" s="1"/>
  <c r="C248" i="1"/>
  <c r="C239" i="1"/>
  <c r="C230" i="1"/>
  <c r="F220" i="1"/>
  <c r="E220" i="1"/>
  <c r="D220" i="1"/>
  <c r="C220" i="1"/>
  <c r="C201" i="1"/>
  <c r="C186" i="1"/>
  <c r="C191" i="1" s="1"/>
  <c r="C180" i="1"/>
  <c r="E171" i="1"/>
  <c r="D166" i="1"/>
  <c r="D171" i="1" s="1"/>
  <c r="C166" i="1"/>
  <c r="C171" i="1" s="1"/>
  <c r="E158" i="1"/>
  <c r="D158" i="1"/>
  <c r="C158" i="1"/>
  <c r="C92" i="1"/>
  <c r="C85" i="1"/>
  <c r="C74" i="1"/>
  <c r="F60" i="1"/>
  <c r="E60" i="1"/>
  <c r="D60" i="1"/>
  <c r="C57" i="1"/>
  <c r="C54" i="1"/>
  <c r="C51" i="1"/>
  <c r="C48" i="1"/>
  <c r="C41" i="1"/>
  <c r="E37" i="1"/>
  <c r="D37" i="1"/>
  <c r="C32" i="1"/>
  <c r="C37" i="1" s="1"/>
  <c r="E25" i="1"/>
  <c r="C21" i="1"/>
  <c r="C18" i="1"/>
  <c r="C25" i="1" s="1"/>
  <c r="C510" i="1" l="1"/>
  <c r="E536" i="1"/>
  <c r="E572" i="1"/>
  <c r="C60" i="1"/>
  <c r="C302" i="1"/>
  <c r="C309" i="1"/>
</calcChain>
</file>

<file path=xl/sharedStrings.xml><?xml version="1.0" encoding="utf-8"?>
<sst xmlns="http://schemas.openxmlformats.org/spreadsheetml/2006/main" count="467" uniqueCount="399">
  <si>
    <t xml:space="preserve">NOTAS A LOS ESTADOS FINANCIEROS </t>
  </si>
  <si>
    <t>Al 30 de Septiembre de 2017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</si>
  <si>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</si>
  <si>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</si>
  <si>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</si>
  <si>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</si>
  <si>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</si>
  <si>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</si>
  <si>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</si>
  <si>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</si>
  <si>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</si>
  <si>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</si>
  <si>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1114106001 Inv Vista Bajio 988683</t>
  </si>
  <si>
    <t>1121 Inversiones mayores a 3 meses hasta 12.</t>
  </si>
  <si>
    <t xml:space="preserve"> </t>
  </si>
  <si>
    <t>1211 INVERSIONES A LP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</si>
  <si>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</si>
  <si>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</si>
  <si>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</si>
  <si>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</si>
  <si>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</si>
  <si>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1122602002 Cuentas por cobrar a la Federación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</si>
  <si>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</si>
  <si>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</si>
  <si>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</si>
  <si>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</si>
  <si>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</si>
  <si>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</si>
  <si>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</si>
  <si>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</si>
  <si>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1123106001 Subsidio al Empleo</t>
  </si>
  <si>
    <t>1123103501 Pago Indebido Retenciones de ISR por Salarios</t>
  </si>
  <si>
    <t>1123106001 Otros Deudores Diversos</t>
  </si>
  <si>
    <t>1125 DEUDORES POR ANTICIPOS</t>
  </si>
  <si>
    <t>1125102001   Fondo Fijo</t>
  </si>
  <si>
    <t>1129 OTROS DERECHOS A RECIBIR EFVO O EQUIVALENTES A CORTO PLAZO</t>
  </si>
  <si>
    <t>1129901004 Monedero Eléctronico</t>
  </si>
  <si>
    <t>1131 ANT. PROV. ADQ.BIENES Y PREST. SERV.</t>
  </si>
  <si>
    <t>1131001001 Anticipo a Proveedores</t>
  </si>
  <si>
    <t>1134 ANTICIPO A CONTRATISTAS POR OBRAS PUBLICAS A CORTO PLAZO</t>
  </si>
  <si>
    <t>1134201002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</si>
  <si>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</si>
  <si>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</si>
  <si>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</si>
  <si>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</si>
  <si>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</si>
  <si>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</si>
  <si>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</si>
  <si>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</si>
  <si>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</si>
  <si>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</si>
  <si>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</si>
  <si>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</si>
  <si>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</si>
  <si>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</si>
  <si>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</si>
  <si>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</si>
  <si>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</si>
  <si>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</si>
  <si>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</si>
  <si>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</si>
  <si>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</si>
  <si>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1233583001 Edificios a Valor Histórico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</si>
  <si>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</si>
  <si>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</si>
  <si>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</si>
  <si>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</si>
  <si>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</si>
  <si>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1241251200 Muebles, Excepto de Oficinay Estanteria 2011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</si>
  <si>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</si>
  <si>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</si>
  <si>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</si>
  <si>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</si>
  <si>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</si>
  <si>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</si>
  <si>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</si>
  <si>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</si>
  <si>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</si>
  <si>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</si>
  <si>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</si>
  <si>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</si>
  <si>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</si>
  <si>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</si>
  <si>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</si>
  <si>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1246156100 Maquinaria y Equipo</t>
  </si>
  <si>
    <t>1246256200 Maquinaria y Equipo Industrial 2011</t>
  </si>
  <si>
    <t>1246256201 Maquinaria y Equipo Industrial 2010</t>
  </si>
  <si>
    <t>1246456400 Sistemas de Aire Acondicionado</t>
  </si>
  <si>
    <t>1246556500 Equipo de Comunicación y Telecomunicación 2011</t>
  </si>
  <si>
    <t>1246556501 Equipo de Comunicación y Telecomunicación 2010</t>
  </si>
  <si>
    <t>1246656600 Equipo de Generación Elect. 2011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</si>
  <si>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</si>
  <si>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</si>
  <si>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</si>
  <si>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</si>
  <si>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</si>
  <si>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</si>
  <si>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1263151101 Muebles de Oficina y Estanteria 2010</t>
  </si>
  <si>
    <t>1263151201 Muebles Excepto de Oficina y Estanteria 2011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</si>
  <si>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</si>
  <si>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</si>
  <si>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</si>
  <si>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</si>
  <si>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</si>
  <si>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</si>
  <si>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</si>
  <si>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</si>
  <si>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</si>
  <si>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</si>
  <si>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1263656201 Maquinaria y Equipo Industrial 2010</t>
  </si>
  <si>
    <t>1263656401 Sistemas de Aire Acondicionado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</si>
  <si>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</si>
  <si>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</si>
  <si>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</si>
  <si>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</si>
  <si>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</si>
  <si>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</si>
  <si>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</si>
  <si>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</si>
  <si>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</si>
  <si>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</si>
  <si>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</si>
  <si>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</si>
  <si>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</si>
  <si>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1190 OTROS ACTIVOS CIRCULANTES</t>
  </si>
  <si>
    <t>1191001001 Depósitos en Garantía</t>
  </si>
  <si>
    <t>PASIVO</t>
  </si>
  <si>
    <t>ESF-12 CUENTAS Y DOCUMENTOS POR PAGAR</t>
  </si>
  <si>
    <t>2110 CUENTAS POR PAGAR A CORTO PLAZO</t>
  </si>
  <si>
    <t>2117101003 ISR Salarios por Pagar</t>
  </si>
  <si>
    <t>2117101004 ISR Asimilados por Pagar</t>
  </si>
  <si>
    <t>2117101010 ISR Retención por Honorarios</t>
  </si>
  <si>
    <t>2117102001 Cédular Honorarios 1%</t>
  </si>
  <si>
    <t>2117502102 Impuesto Nóminas a Pagar</t>
  </si>
  <si>
    <t>2117901003 Cuotas Sindicales</t>
  </si>
  <si>
    <t>2117902001 Fondo de Ahorro</t>
  </si>
  <si>
    <t>2117910001 Vivienda</t>
  </si>
  <si>
    <t>2117918001 DIVO 5% al millar</t>
  </si>
  <si>
    <t>2117918004 ICIC 2 al Millar</t>
  </si>
  <si>
    <t>2117919003 Descuento por Telefonía</t>
  </si>
  <si>
    <t>2119905001 Acreedores Diversos</t>
  </si>
  <si>
    <t>2119905004 Partidas en Concil. Bancarias</t>
  </si>
  <si>
    <t>2119905006 Acreedores Varios</t>
  </si>
  <si>
    <t>2119905021 Pasivos Cheques Cancelados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</si>
  <si>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</si>
  <si>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</si>
  <si>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</si>
  <si>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</si>
  <si>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</si>
  <si>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</si>
  <si>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</si>
  <si>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</si>
  <si>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</si>
  <si>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</si>
  <si>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</si>
  <si>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</si>
  <si>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</si>
  <si>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</si>
  <si>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</si>
  <si>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4151510253 Por concepto de rentas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</si>
  <si>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</si>
  <si>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</si>
  <si>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</si>
  <si>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</si>
  <si>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4159510820 Por Concepto de Cursos Otros</t>
  </si>
  <si>
    <t>4159510903 Exámenes de Inglés</t>
  </si>
  <si>
    <t>4159511100 Otros</t>
  </si>
  <si>
    <t>4159 Otros Productos que generan Ing.</t>
  </si>
  <si>
    <t>4150 Productos de Tipo Corriente</t>
  </si>
  <si>
    <t>4162610061 Sanciones a Contratistas</t>
  </si>
  <si>
    <t>4162 Multas</t>
  </si>
  <si>
    <t>4169610002 Recargos</t>
  </si>
  <si>
    <t>4169610903 Recurso Interinstitucional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</si>
  <si>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</si>
  <si>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</si>
  <si>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</si>
  <si>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</si>
  <si>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</si>
  <si>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</si>
  <si>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</si>
  <si>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 y Aportaciones</t>
  </si>
  <si>
    <t>4221911000 Servicios Personales</t>
  </si>
  <si>
    <t>4221912000 Materiales y Suminitros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</si>
  <si>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</si>
  <si>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</si>
  <si>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</si>
  <si>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</si>
  <si>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</si>
  <si>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</si>
  <si>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</si>
  <si>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</si>
  <si>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4399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</si>
  <si>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</si>
  <si>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</si>
  <si>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</si>
  <si>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</si>
  <si>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</si>
  <si>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</si>
  <si>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 Sueldos Base</t>
  </si>
  <si>
    <t>5112121000  Honorarios Asimilables a Salarios</t>
  </si>
  <si>
    <t>5113131000  Primas por años de servicios</t>
  </si>
  <si>
    <t>5113132000  Primas de Vacaciones</t>
  </si>
  <si>
    <t>5114141000  Aportaciones de Seguridad Social</t>
  </si>
  <si>
    <t>5114142000  Aportaciones  a Fondos de Vivienda</t>
  </si>
  <si>
    <t>5115154000  Prestaciones Contractuales</t>
  </si>
  <si>
    <t>5115159000  Otras Prestaciones</t>
  </si>
  <si>
    <t>5116171000 Estímulos</t>
  </si>
  <si>
    <t>5121211000 Materiales y Útiles de Oficina</t>
  </si>
  <si>
    <t xml:space="preserve">5121212000 Materiales y Útiles de Impresión y Rep. </t>
  </si>
  <si>
    <t>5121214000 Materiales, Útiles y Equipos Menores de Tecnologías</t>
  </si>
  <si>
    <t>5121216000 Material de Limpieza</t>
  </si>
  <si>
    <t>5121217000 Materiales y Útiles de Enseñanza</t>
  </si>
  <si>
    <t>5121218000 Mat. R. ID. B. Y P.</t>
  </si>
  <si>
    <t>5122221000 Alimentación de Personas</t>
  </si>
  <si>
    <t>5122223000 Utensilios para el Serv de Alim.</t>
  </si>
  <si>
    <t>5124244000 Madera y Productos de Madera</t>
  </si>
  <si>
    <t>5124246000 Material Eléctrico y Electrónico</t>
  </si>
  <si>
    <t>5124247000 Artículos Metalicos</t>
  </si>
  <si>
    <t>5124248000 Materiales Complementarios</t>
  </si>
  <si>
    <t>5124249000 Otros Materiales y Art. De Construcción</t>
  </si>
  <si>
    <t>5125252000 Fertilizantes, Pest.</t>
  </si>
  <si>
    <t>5125253000 Medicinas y Productos Farmacéuticos</t>
  </si>
  <si>
    <t>5125256000 Fib. Sintet. Hule</t>
  </si>
  <si>
    <t>5125259000 Otros Productos Químicos</t>
  </si>
  <si>
    <t>5126261000 Combustibles y Lubricantes</t>
  </si>
  <si>
    <t>5129291000 Herramientas Menores</t>
  </si>
  <si>
    <t>5129292000 Refacc,. Acces.Menores de Edificios</t>
  </si>
  <si>
    <t>5129293000 Refacciones, Acces. De Mob. Y Eq. Admon.</t>
  </si>
  <si>
    <t>5129294000 Refacciones y Acces. Menores de Eq de Computo</t>
  </si>
  <si>
    <t xml:space="preserve">5129268000 Refa. Maq. Y O. Eq. </t>
  </si>
  <si>
    <t>5129299000 Ref. Ot. Bie. Muebles</t>
  </si>
  <si>
    <t>5131311000 Servicio de Energía Eléctrica</t>
  </si>
  <si>
    <t>5131312000 Gas</t>
  </si>
  <si>
    <t>5131314000  Telefonía Trandicional</t>
  </si>
  <si>
    <t>5131315000  Telefonía Celular</t>
  </si>
  <si>
    <t>5131317000  Serv. Acceso a Internet</t>
  </si>
  <si>
    <t>5131318000 Servicios Postales y Telegráficos</t>
  </si>
  <si>
    <t>5132325000  Arrendamientos de Eq</t>
  </si>
  <si>
    <t>5132327000 Arre. Act. Intangibles</t>
  </si>
  <si>
    <t>5132329000  Otros Arrendamientos</t>
  </si>
  <si>
    <t>5133331000 Serv. Legales de contabilidad auditoría y relacionados</t>
  </si>
  <si>
    <t>5133333000  Serv. Consult. Adm.</t>
  </si>
  <si>
    <t>5133334000 Capacitación</t>
  </si>
  <si>
    <t>5133336000  Servs. Apoyo Admvo.</t>
  </si>
  <si>
    <t>5133338000  Servicios de Vigilancia</t>
  </si>
  <si>
    <t>5133339000  Servicios Profesionales</t>
  </si>
  <si>
    <t>5134345000 Seguros de Bienes Patrimoniales</t>
  </si>
  <si>
    <t>5134348000  Comisiones por ventas</t>
  </si>
  <si>
    <t>5135351000  Conserv. Y Mantenimiento</t>
  </si>
  <si>
    <t>5135353000 Inst. Repar. Y Matto. Eq. Computo</t>
  </si>
  <si>
    <t>5135355000  Reparación y Matto  de Equipo Transporte</t>
  </si>
  <si>
    <t>5135357000 Inst. Rep. Y Matto. Maq.</t>
  </si>
  <si>
    <t>5135358000 Servicios de Limpieza</t>
  </si>
  <si>
    <t>5136361100 Difusión por Radio,TV</t>
  </si>
  <si>
    <t>5136361200 Difusión por Medios Alternativos</t>
  </si>
  <si>
    <t>5137372000  Pasajes Terrestres</t>
  </si>
  <si>
    <t>5137375000  Viáticos en el País</t>
  </si>
  <si>
    <t>5137379000  Ot. Ser. Traslado</t>
  </si>
  <si>
    <t>5138382000  Gastos de Orden Social y Cultural</t>
  </si>
  <si>
    <t>5138383000 Congresos y Convenciones</t>
  </si>
  <si>
    <t>5138385000  Gastos de Representación</t>
  </si>
  <si>
    <t>5139392000  Otros Impuestos y Derechos</t>
  </si>
  <si>
    <t>5139396000 Ot. Gtos. Respons.</t>
  </si>
  <si>
    <t>5139398000  Impuesto de Nómina</t>
  </si>
  <si>
    <t>5241441000  Ayudas Sociales a Personas</t>
  </si>
  <si>
    <t>5242442000  Becas O. Ayudas</t>
  </si>
  <si>
    <t>5518000001 Baja de Activo Fijo</t>
  </si>
  <si>
    <t>5599000006 Diferencia por Redondeo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</si>
  <si>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</si>
  <si>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</si>
  <si>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</si>
  <si>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</si>
  <si>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</si>
  <si>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</si>
  <si>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3110915000  Bienes Muebles e Inmuebles</t>
  </si>
  <si>
    <t>3110916000  Obra Pública</t>
  </si>
  <si>
    <t>3111828005  Fafef Bienes Muebles e Inmuebles</t>
  </si>
  <si>
    <t>3111828006  Fafef Obra Pública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</si>
  <si>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</si>
  <si>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</si>
  <si>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</si>
  <si>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</si>
  <si>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</si>
  <si>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</si>
  <si>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</si>
  <si>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</si>
  <si>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3113916000  Obra Pública Ej Anterior</t>
  </si>
  <si>
    <t>3115101001  Reasignación de Bienes</t>
  </si>
  <si>
    <t>3120000002  Donaciones de Bienes</t>
  </si>
  <si>
    <t>3120000006  Donaciones de Bienes</t>
  </si>
  <si>
    <t>VHP-02 PATRIMONIO GENERADO</t>
  </si>
  <si>
    <t>3210 HACIENDA PUBLICA /PATRIMONIO GENERADO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</si>
  <si>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</si>
  <si>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</si>
  <si>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</si>
  <si>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</si>
  <si>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</si>
  <si>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</si>
  <si>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</si>
  <si>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</si>
  <si>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</si>
  <si>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</si>
  <si>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</si>
  <si>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3220000024  Resultado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</si>
  <si>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</si>
  <si>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</si>
  <si>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</si>
  <si>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</si>
  <si>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</si>
  <si>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3243000002  Reserva por Contingencia</t>
  </si>
  <si>
    <t>SUB TOTAL</t>
  </si>
  <si>
    <t>IV) NOTAS AL ESTADO DE FLUJO DE EFECTIVO</t>
  </si>
  <si>
    <t>EFE-01 FLUJO DE EFECTIVO</t>
  </si>
  <si>
    <t>1112102001  Bancomer Cta. 7216</t>
  </si>
  <si>
    <t>1112102008  Bancomer PRODEP 0199910328</t>
  </si>
  <si>
    <t>1112106002  Bajío Cta. 1105550</t>
  </si>
  <si>
    <t>1112106003  Bajío Cta. 1105535</t>
  </si>
  <si>
    <t>1112106004  Bajío Cta. 988683</t>
  </si>
  <si>
    <t>1112106006  Bajío Cta. 277688</t>
  </si>
  <si>
    <t>1112106007  Bajío Cta. 11054770101 Maestra</t>
  </si>
  <si>
    <t>1112106008  Bajío Cta. 9717133 FAFEF 2013</t>
  </si>
  <si>
    <t>1112106010  Bajío 10171072 PIFIT PAOE Federal</t>
  </si>
  <si>
    <t>1112106011  Bajío 10170660 MINIS</t>
  </si>
  <si>
    <t>1112106012  Bajío 10171049 PIFIT PAOE Estatal</t>
  </si>
  <si>
    <t>1112106013  Bajío 10171221 PIFIT PAC Federal</t>
  </si>
  <si>
    <t>1112106014  Bajío 12724647 PROEXOE</t>
  </si>
  <si>
    <t>1112106015  Bajío 12914883 Remanente Federal</t>
  </si>
  <si>
    <t>1112106016  Bajío 13348701 PROEXOE Estatal</t>
  </si>
  <si>
    <t>1112106019   Bajío 17917469 Rec Estatal</t>
  </si>
  <si>
    <t>1112 Bancos/Tesoreria</t>
  </si>
  <si>
    <t xml:space="preserve">1114 Inversiones Temporales 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</si>
  <si>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</si>
  <si>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</si>
  <si>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</si>
  <si>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</si>
  <si>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 Construcciones en Proceso en Bienes </t>
  </si>
  <si>
    <t>1241 Mobiliario y Equipo de Administración</t>
  </si>
  <si>
    <t>1242 Mobiliario y Equipo Educacional y Recreativo</t>
  </si>
  <si>
    <t>1243 Equipo e Insrumental Médico y de Laboratorio</t>
  </si>
  <si>
    <t>1244 Equipo de Transporte</t>
  </si>
  <si>
    <t>1246 Maquinaria, Otros Equipos y Herramientas</t>
  </si>
  <si>
    <t xml:space="preserve">1247 Colecciones, Obras de Arte 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</si>
  <si>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</si>
  <si>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</si>
  <si>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</si>
  <si>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</si>
  <si>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</si>
  <si>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</si>
  <si>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</si>
  <si>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</si>
  <si>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</si>
  <si>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</si>
  <si>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</si>
  <si>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</si>
  <si>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</si>
  <si>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</si>
  <si>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</si>
  <si>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</si>
  <si>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</si>
  <si>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</si>
  <si>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</si>
  <si>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</si>
  <si>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</si>
  <si>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</si>
  <si>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</si>
  <si>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</si>
  <si>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</si>
  <si>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</si>
  <si>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</si>
  <si>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</si>
  <si>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</si>
  <si>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</si>
  <si>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</si>
  <si>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</si>
  <si>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</si>
  <si>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</si>
  <si>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</si>
  <si>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</si>
  <si>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</si>
  <si>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</si>
  <si>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</si>
  <si>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</si>
  <si>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</si>
  <si>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</si>
  <si>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</si>
  <si>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</si>
  <si>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</si>
  <si>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</si>
  <si>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</si>
  <si>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</si>
  <si>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</si>
  <si>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</si>
  <si>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</si>
  <si>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</si>
  <si>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</si>
  <si>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</si>
  <si>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</si>
  <si>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NOMBRE DE FIDEICOMISO</t>
  </si>
  <si>
    <t>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</si>
</sst>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-#,##0;&quot; &quot;"/>
    <numFmt numFmtId="165" formatCode="#,##0.00;\-#,##0.00;&quot; &quot;"/>
    <numFmt numFmtId="166" formatCode="#,##0.0;\-#,##0.0;&quot; &quot;"/>
    <numFmt numFmtId="167" formatCode="#,##0_ ;\-#,##0\ "/>
    <numFmt numFmtId="168" formatCode="_-* #,##0_-;\-* #,##0_-;_-* &quot;-&quot;??_-;_-@_-"/>
    <numFmt numFmtId="169" formatCode="#,##0.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</cellStyleXfs>
  <cellXfs count="186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165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2" fillId="3" borderId="5" xfId="0" applyNumberFormat="1" applyFont="1" applyFill="1" applyBorder="1"/>
    <xf numFmtId="165" fontId="2" fillId="3" borderId="5" xfId="0" applyNumberFormat="1" applyFont="1" applyFill="1" applyBorder="1"/>
    <xf numFmtId="164" fontId="3" fillId="2" borderId="2" xfId="0" applyNumberFormat="1" applyFont="1" applyFill="1" applyBorder="1" applyAlignment="1">
      <alignment horizontal="right" vertical="center"/>
    </xf>
    <xf numFmtId="0" fontId="9" fillId="3" borderId="0" xfId="0" applyFont="1" applyFill="1" applyBorder="1"/>
    <xf numFmtId="3" fontId="3" fillId="2" borderId="2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4" fillId="3" borderId="4" xfId="0" applyNumberFormat="1" applyFont="1" applyFill="1" applyBorder="1"/>
    <xf numFmtId="0" fontId="2" fillId="3" borderId="4" xfId="0" applyNumberFormat="1" applyFont="1" applyFill="1" applyBorder="1"/>
    <xf numFmtId="164" fontId="4" fillId="3" borderId="4" xfId="0" applyNumberFormat="1" applyFont="1" applyFill="1" applyBorder="1"/>
    <xf numFmtId="3" fontId="4" fillId="3" borderId="4" xfId="0" applyNumberFormat="1" applyFont="1" applyFill="1" applyBorder="1"/>
    <xf numFmtId="3" fontId="2" fillId="3" borderId="4" xfId="0" applyNumberFormat="1" applyFont="1" applyFill="1" applyBorder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5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/>
    <xf numFmtId="165" fontId="2" fillId="3" borderId="7" xfId="0" applyNumberFormat="1" applyFont="1" applyFill="1" applyBorder="1"/>
    <xf numFmtId="165" fontId="2" fillId="3" borderId="8" xfId="0" applyNumberFormat="1" applyFont="1" applyFill="1" applyBorder="1"/>
    <xf numFmtId="165" fontId="2" fillId="3" borderId="9" xfId="0" applyNumberFormat="1" applyFont="1" applyFill="1" applyBorder="1"/>
    <xf numFmtId="165" fontId="2" fillId="3" borderId="1" xfId="0" applyNumberFormat="1" applyFont="1" applyFill="1" applyBorder="1"/>
    <xf numFmtId="165" fontId="2" fillId="3" borderId="10" xfId="0" applyNumberFormat="1" applyFont="1" applyFill="1" applyBorder="1"/>
    <xf numFmtId="165" fontId="3" fillId="2" borderId="11" xfId="0" applyNumberFormat="1" applyFont="1" applyFill="1" applyBorder="1"/>
    <xf numFmtId="165" fontId="3" fillId="2" borderId="12" xfId="0" applyNumberFormat="1" applyFont="1" applyFill="1" applyBorder="1"/>
    <xf numFmtId="165" fontId="3" fillId="2" borderId="13" xfId="0" applyNumberFormat="1" applyFont="1" applyFill="1" applyBorder="1"/>
    <xf numFmtId="165" fontId="3" fillId="3" borderId="0" xfId="0" applyNumberFormat="1" applyFont="1" applyFill="1" applyBorder="1"/>
    <xf numFmtId="164" fontId="4" fillId="0" borderId="4" xfId="0" applyNumberFormat="1" applyFont="1" applyFill="1" applyBorder="1"/>
    <xf numFmtId="165" fontId="2" fillId="3" borderId="14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2" borderId="2" xfId="0" applyFont="1" applyFill="1" applyBorder="1"/>
    <xf numFmtId="49" fontId="3" fillId="3" borderId="6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49" fontId="5" fillId="0" borderId="8" xfId="2" applyNumberFormat="1" applyFont="1" applyFill="1" applyBorder="1" applyAlignment="1">
      <alignment horizontal="left"/>
    </xf>
    <xf numFmtId="0" fontId="2" fillId="0" borderId="9" xfId="0" applyFont="1" applyBorder="1"/>
    <xf numFmtId="0" fontId="4" fillId="2" borderId="2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Border="1" applyAlignment="1"/>
    <xf numFmtId="3" fontId="2" fillId="0" borderId="4" xfId="0" applyNumberFormat="1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5" xfId="0" applyFont="1" applyFill="1" applyBorder="1"/>
    <xf numFmtId="164" fontId="4" fillId="3" borderId="3" xfId="0" applyNumberFormat="1" applyFont="1" applyFill="1" applyBorder="1"/>
    <xf numFmtId="3" fontId="2" fillId="0" borderId="4" xfId="0" applyNumberFormat="1" applyFont="1" applyBorder="1"/>
    <xf numFmtId="4" fontId="2" fillId="0" borderId="4" xfId="0" applyNumberFormat="1" applyFont="1" applyBorder="1"/>
    <xf numFmtId="0" fontId="4" fillId="2" borderId="3" xfId="3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wrapText="1"/>
    </xf>
    <xf numFmtId="4" fontId="2" fillId="0" borderId="16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/>
    <xf numFmtId="164" fontId="2" fillId="3" borderId="7" xfId="0" applyNumberFormat="1" applyFont="1" applyFill="1" applyBorder="1"/>
    <xf numFmtId="164" fontId="3" fillId="3" borderId="10" xfId="0" applyNumberFormat="1" applyFont="1" applyFill="1" applyBorder="1"/>
    <xf numFmtId="165" fontId="3" fillId="3" borderId="5" xfId="0" applyNumberFormat="1" applyFont="1" applyFill="1" applyBorder="1"/>
    <xf numFmtId="4" fontId="4" fillId="2" borderId="2" xfId="4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164" fontId="2" fillId="0" borderId="10" xfId="0" applyNumberFormat="1" applyFont="1" applyBorder="1"/>
    <xf numFmtId="164" fontId="3" fillId="2" borderId="2" xfId="0" applyNumberFormat="1" applyFont="1" applyFill="1" applyBorder="1"/>
    <xf numFmtId="164" fontId="2" fillId="3" borderId="0" xfId="0" applyNumberFormat="1" applyFont="1" applyFill="1"/>
    <xf numFmtId="49" fontId="3" fillId="3" borderId="3" xfId="0" applyNumberFormat="1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vertical="top"/>
    </xf>
    <xf numFmtId="164" fontId="3" fillId="0" borderId="3" xfId="0" applyNumberFormat="1" applyFont="1" applyFill="1" applyBorder="1"/>
    <xf numFmtId="49" fontId="5" fillId="0" borderId="4" xfId="5" applyNumberFormat="1" applyFont="1" applyFill="1" applyBorder="1" applyAlignment="1">
      <alignment horizontal="left"/>
    </xf>
    <xf numFmtId="165" fontId="2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166" fontId="2" fillId="0" borderId="4" xfId="0" applyNumberFormat="1" applyFont="1" applyFill="1" applyBorder="1"/>
    <xf numFmtId="0" fontId="4" fillId="2" borderId="3" xfId="3" applyFont="1" applyFill="1" applyBorder="1" applyAlignment="1">
      <alignment horizontal="center" vertical="center" wrapText="1"/>
    </xf>
    <xf numFmtId="164" fontId="2" fillId="3" borderId="14" xfId="0" applyNumberFormat="1" applyFont="1" applyFill="1" applyBorder="1"/>
    <xf numFmtId="49" fontId="5" fillId="0" borderId="5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4" fillId="0" borderId="5" xfId="0" applyFont="1" applyBorder="1"/>
    <xf numFmtId="164" fontId="4" fillId="3" borderId="7" xfId="0" applyNumberFormat="1" applyFont="1" applyFill="1" applyBorder="1"/>
    <xf numFmtId="167" fontId="2" fillId="0" borderId="4" xfId="0" applyNumberFormat="1" applyFont="1" applyFill="1" applyBorder="1"/>
    <xf numFmtId="4" fontId="2" fillId="3" borderId="0" xfId="0" applyNumberFormat="1" applyFont="1" applyFill="1" applyBorder="1"/>
    <xf numFmtId="3" fontId="11" fillId="2" borderId="2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/>
    </xf>
    <xf numFmtId="0" fontId="2" fillId="0" borderId="2" xfId="0" applyFont="1" applyBorder="1"/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3" fontId="12" fillId="0" borderId="2" xfId="0" applyNumberFormat="1" applyFont="1" applyBorder="1" applyAlignment="1">
      <alignment horizontal="center" vertical="center"/>
    </xf>
    <xf numFmtId="168" fontId="12" fillId="0" borderId="2" xfId="1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8" fontId="11" fillId="2" borderId="2" xfId="1" applyNumberFormat="1" applyFont="1" applyFill="1" applyBorder="1" applyAlignment="1">
      <alignment horizontal="center" vertical="center"/>
    </xf>
    <xf numFmtId="168" fontId="11" fillId="0" borderId="2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13" fillId="0" borderId="0" xfId="0" applyFont="1"/>
    <xf numFmtId="1" fontId="12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8" fontId="2" fillId="3" borderId="0" xfId="0" applyNumberFormat="1" applyFont="1" applyFill="1"/>
    <xf numFmtId="169" fontId="2" fillId="3" borderId="0" xfId="0" applyNumberFormat="1" applyFont="1" applyFill="1" applyBorder="1"/>
    <xf numFmtId="0" fontId="6" fillId="0" borderId="0" xfId="0" applyFont="1" applyBorder="1" applyAlignment="1">
      <alignment horizontal="center"/>
    </xf>
    <xf numFmtId="165" fontId="3" fillId="3" borderId="10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Fill="1"/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0" xfId="0" applyFont="1" applyFill="1" applyBorder="1"/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6">
    <cellStyle name="Millares" xfId="1" builtinId="3"/>
    <cellStyle name="Millares 2" xfId="4"/>
    <cellStyle name="Normal" xfId="0" builtinId="0"/>
    <cellStyle name="Normal 2 2" xfId="3"/>
    <cellStyle name="Normal 4" xfId="2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25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7045782" y="425110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786989</xdr:colOff>
      <xdr:row>69</xdr:row>
      <xdr:rowOff>119494</xdr:rowOff>
    </xdr:from>
    <xdr:ext cx="1877437" cy="446212"/>
    <xdr:sp macro="" textlink="">
      <xdr:nvSpPr>
        <xdr:cNvPr id="3" name="2 Rectángulo"/>
        <xdr:cNvSpPr/>
      </xdr:nvSpPr>
      <xdr:spPr>
        <a:xfrm>
          <a:off x="6311489" y="1189239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1257635</xdr:colOff>
      <xdr:row>80</xdr:row>
      <xdr:rowOff>130700</xdr:rowOff>
    </xdr:from>
    <xdr:ext cx="1877437" cy="446212"/>
    <xdr:sp macro="" textlink="">
      <xdr:nvSpPr>
        <xdr:cNvPr id="4" name="3 Rectángulo"/>
        <xdr:cNvSpPr/>
      </xdr:nvSpPr>
      <xdr:spPr>
        <a:xfrm>
          <a:off x="8582360" y="1400862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1705871</xdr:colOff>
      <xdr:row>88</xdr:row>
      <xdr:rowOff>309994</xdr:rowOff>
    </xdr:from>
    <xdr:ext cx="1877437" cy="446212"/>
    <xdr:sp macro="" textlink="">
      <xdr:nvSpPr>
        <xdr:cNvPr id="5" name="4 Rectángulo"/>
        <xdr:cNvSpPr/>
      </xdr:nvSpPr>
      <xdr:spPr>
        <a:xfrm>
          <a:off x="7230371" y="1558809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4723534</xdr:colOff>
      <xdr:row>175</xdr:row>
      <xdr:rowOff>343477</xdr:rowOff>
    </xdr:from>
    <xdr:ext cx="1877437" cy="446212"/>
    <xdr:sp macro="" textlink="">
      <xdr:nvSpPr>
        <xdr:cNvPr id="6" name="5 Rectángulo"/>
        <xdr:cNvSpPr/>
      </xdr:nvSpPr>
      <xdr:spPr>
        <a:xfrm>
          <a:off x="5485534" y="29975752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226</xdr:row>
      <xdr:rowOff>18640</xdr:rowOff>
    </xdr:from>
    <xdr:ext cx="1877437" cy="446212"/>
    <xdr:sp macro="" textlink="">
      <xdr:nvSpPr>
        <xdr:cNvPr id="7" name="7 Rectángulo"/>
        <xdr:cNvSpPr/>
      </xdr:nvSpPr>
      <xdr:spPr>
        <a:xfrm>
          <a:off x="7252783" y="3736616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235</xdr:row>
      <xdr:rowOff>29846</xdr:rowOff>
    </xdr:from>
    <xdr:ext cx="1877437" cy="446212"/>
    <xdr:sp macro="" textlink="">
      <xdr:nvSpPr>
        <xdr:cNvPr id="8" name="8 Rectángulo"/>
        <xdr:cNvSpPr/>
      </xdr:nvSpPr>
      <xdr:spPr>
        <a:xfrm>
          <a:off x="7252783" y="3874897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1764360</xdr:colOff>
      <xdr:row>244</xdr:row>
      <xdr:rowOff>43650</xdr:rowOff>
    </xdr:from>
    <xdr:ext cx="1877437" cy="446212"/>
    <xdr:sp macro="" textlink="">
      <xdr:nvSpPr>
        <xdr:cNvPr id="9" name="9 Rectángulo"/>
        <xdr:cNvSpPr/>
      </xdr:nvSpPr>
      <xdr:spPr>
        <a:xfrm>
          <a:off x="7288860" y="4006770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1761900</xdr:colOff>
      <xdr:row>580</xdr:row>
      <xdr:rowOff>265171</xdr:rowOff>
    </xdr:from>
    <xdr:ext cx="1877437" cy="446212"/>
    <xdr:sp macro="" textlink="">
      <xdr:nvSpPr>
        <xdr:cNvPr id="10" name="10 Rectángulo"/>
        <xdr:cNvSpPr/>
      </xdr:nvSpPr>
      <xdr:spPr>
        <a:xfrm>
          <a:off x="7286400" y="9180042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7"/>
  <sheetViews>
    <sheetView showGridLines="0" tabSelected="1" zoomScale="82" zoomScaleNormal="82" workbookViewId="0">
      <selection activeCell="A3" sqref="A3:J3"/>
    </sheetView>
  </sheetViews>
  <sheetFormatPr baseColWidth="10" defaultRowHeight="12.75" x14ac:dyDescent="0.2"/>
  <cols>
    <col min="1" max="1" width="3.42578125" style="1" customWidth="1"/>
    <col min="2" max="2" width="71.42578125" style="1" customWidth="1"/>
    <col min="3" max="3" width="26.140625" style="1" customWidth="1"/>
    <col min="4" max="4" width="18.7109375" style="1" customWidth="1"/>
    <col min="5" max="5" width="18" style="1" customWidth="1"/>
    <col min="6" max="6" width="25.7109375" style="1" customWidth="1"/>
    <col min="7" max="7" width="13.42578125" style="1" customWidth="1"/>
    <col min="8" max="8" width="11.42578125" style="1"/>
    <col min="9" max="9" width="2.5703125" style="1" customWidth="1"/>
    <col min="10" max="16384" width="11.42578125" style="1"/>
  </cols>
  <sheetData>
    <row r="2" spans="1:10" ht="4.5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5" customHeight="1" x14ac:dyDescent="0.2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24" customHeight="1" x14ac:dyDescent="0.2">
      <c r="A4" s="154" t="s">
        <v>1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x14ac:dyDescent="0.2">
      <c r="B5" s="2"/>
      <c r="C5" s="3"/>
      <c r="D5" s="4"/>
      <c r="E5" s="4"/>
      <c r="F5" s="4"/>
    </row>
    <row r="7" spans="1:10" ht="15" x14ac:dyDescent="0.25">
      <c r="B7" s="5"/>
      <c r="C7" s="6"/>
      <c r="D7" s="7"/>
      <c r="E7" s="5" t="s">
        <v>2</v>
      </c>
      <c r="F7" s="184" t="s">
        <v>398</v>
      </c>
      <c r="G7" s="185"/>
      <c r="H7" s="185"/>
      <c r="I7" s="185"/>
      <c r="J7" s="185"/>
    </row>
    <row r="9" spans="1:10" x14ac:dyDescent="0.2">
      <c r="A9" s="155" t="s">
        <v>3</v>
      </c>
      <c r="B9" s="155"/>
      <c r="C9" s="155"/>
      <c r="D9" s="155"/>
      <c r="E9" s="155"/>
      <c r="F9" s="155"/>
      <c r="G9" s="155"/>
      <c r="H9" s="155"/>
      <c r="I9" s="155"/>
      <c r="J9" s="155"/>
    </row>
    <row r="10" spans="1:10" x14ac:dyDescent="0.2">
      <c r="B10" s="10"/>
      <c r="C10" s="6"/>
      <c r="D10" s="7"/>
      <c r="E10" s="8"/>
      <c r="F10" s="9"/>
    </row>
    <row r="11" spans="1:10" x14ac:dyDescent="0.2">
      <c r="B11" s="11" t="s">
        <v>4</v>
      </c>
      <c r="C11" s="12"/>
      <c r="D11" s="4"/>
      <c r="E11" s="4"/>
      <c r="F11" s="4"/>
    </row>
    <row r="12" spans="1:10" x14ac:dyDescent="0.2">
      <c r="B12" s="13"/>
      <c r="C12" s="3"/>
      <c r="D12" s="4"/>
      <c r="E12" s="4"/>
      <c r="F12" s="4"/>
    </row>
    <row r="13" spans="1:10" x14ac:dyDescent="0.2">
      <c r="B13" s="14" t="s">
        <v>5</v>
      </c>
      <c r="C13" s="3"/>
      <c r="D13" s="4"/>
      <c r="E13" s="4"/>
      <c r="F13" s="4"/>
    </row>
    <row r="14" spans="1:10" x14ac:dyDescent="0.2">
      <c r="C14" s="3"/>
    </row>
    <row r="15" spans="1:10" x14ac:dyDescent="0.2">
      <c r="B15" s="15" t="s">
        <v>6</v>
      </c>
      <c r="C15" s="8"/>
      <c r="D15" s="8"/>
      <c r="E15" s="8"/>
    </row>
    <row r="16" spans="1:10" x14ac:dyDescent="0.2">
      <c r="B16" s="16"/>
      <c r="C16" s="8"/>
      <c r="D16" s="8"/>
      <c r="E16" s="8"/>
    </row>
    <row r="17" spans="2:5" ht="20.25" customHeight="1" x14ac:dyDescent="0.2">
      <c r="B17" s="17" t="s">
        <v>7</v>
      </c>
      <c r="C17" s="18" t="s">
        <v>8</v>
      </c>
      <c r="D17" s="18" t="s">
        <v>9</v>
      </c>
      <c r="E17" s="18" t="s">
        <v>10</v>
      </c>
    </row>
    <row r="18" spans="2:5" x14ac:dyDescent="0.2">
      <c r="B18" s="19" t="s">
        <v>11</v>
      </c>
      <c r="C18" s="20">
        <f>C19</f>
        <v>3812985.01</v>
      </c>
      <c r="D18" s="21">
        <v>0</v>
      </c>
      <c r="E18" s="21">
        <v>0</v>
      </c>
    </row>
    <row r="19" spans="2:5" x14ac:dyDescent="0.2">
      <c r="B19" s="22" t="s">
        <v>12</v>
      </c>
      <c r="C19" s="23">
        <v>3812985.01</v>
      </c>
      <c r="D19" s="24"/>
      <c r="E19" s="24"/>
    </row>
    <row r="20" spans="2:5" x14ac:dyDescent="0.2">
      <c r="B20" s="22"/>
      <c r="C20" s="24"/>
      <c r="D20" s="24">
        <v>0</v>
      </c>
      <c r="E20" s="24">
        <v>0</v>
      </c>
    </row>
    <row r="21" spans="2:5" x14ac:dyDescent="0.2">
      <c r="B21" s="22" t="s">
        <v>13</v>
      </c>
      <c r="C21" s="23" t="str">
        <f>C22</f>
        <v xml:space="preserve"> </v>
      </c>
      <c r="D21" s="24">
        <v>0</v>
      </c>
      <c r="E21" s="24">
        <v>0</v>
      </c>
    </row>
    <row r="22" spans="2:5" x14ac:dyDescent="0.2">
      <c r="B22" s="22" t="s">
        <v>14</v>
      </c>
      <c r="C22" s="23" t="s">
        <v>14</v>
      </c>
      <c r="D22" s="24"/>
      <c r="E22" s="24"/>
    </row>
    <row r="23" spans="2:5" x14ac:dyDescent="0.2">
      <c r="B23" s="22"/>
      <c r="C23" s="23"/>
      <c r="D23" s="24">
        <v>0</v>
      </c>
      <c r="E23" s="24">
        <v>0</v>
      </c>
    </row>
    <row r="24" spans="2:5" x14ac:dyDescent="0.2">
      <c r="B24" s="25" t="s">
        <v>15</v>
      </c>
      <c r="C24" s="26"/>
      <c r="D24" s="27">
        <v>0</v>
      </c>
      <c r="E24" s="27">
        <v>0</v>
      </c>
    </row>
    <row r="25" spans="2:5" x14ac:dyDescent="0.2">
      <c r="B25" s="16"/>
      <c r="C25" s="28">
        <f>C18</f>
        <v>3812985.01</v>
      </c>
      <c r="D25" s="18"/>
      <c r="E25" s="18">
        <f t="shared" ref="E25" si="0">SUM(E18:E24)</f>
        <v>0</v>
      </c>
    </row>
    <row r="26" spans="2:5" x14ac:dyDescent="0.2">
      <c r="B26" s="16"/>
      <c r="C26" s="8"/>
      <c r="D26" s="8"/>
      <c r="E26" s="8"/>
    </row>
    <row r="27" spans="2:5" x14ac:dyDescent="0.2">
      <c r="B27" s="16"/>
      <c r="C27" s="8"/>
      <c r="D27" s="8"/>
      <c r="E27" s="8"/>
    </row>
    <row r="28" spans="2:5" x14ac:dyDescent="0.2">
      <c r="B28" s="16"/>
      <c r="C28" s="8"/>
      <c r="D28" s="8"/>
      <c r="E28" s="8"/>
    </row>
    <row r="29" spans="2:5" x14ac:dyDescent="0.2">
      <c r="B29" s="15" t="s">
        <v>16</v>
      </c>
      <c r="C29" s="29"/>
      <c r="D29" s="8"/>
      <c r="E29" s="8"/>
    </row>
    <row r="31" spans="2:5" ht="18.75" customHeight="1" x14ac:dyDescent="0.2">
      <c r="B31" s="17" t="s">
        <v>17</v>
      </c>
      <c r="C31" s="18" t="s">
        <v>8</v>
      </c>
      <c r="D31" s="18" t="s">
        <v>18</v>
      </c>
      <c r="E31" s="18" t="s">
        <v>19</v>
      </c>
    </row>
    <row r="32" spans="2:5" x14ac:dyDescent="0.2">
      <c r="B32" s="22" t="s">
        <v>20</v>
      </c>
      <c r="C32" s="23">
        <f>C33</f>
        <v>1624976</v>
      </c>
      <c r="D32" s="24"/>
      <c r="E32" s="24"/>
    </row>
    <row r="33" spans="2:6" x14ac:dyDescent="0.2">
      <c r="B33" s="22" t="s">
        <v>21</v>
      </c>
      <c r="C33" s="23">
        <v>1624976</v>
      </c>
      <c r="D33" s="24"/>
      <c r="E33" s="24"/>
    </row>
    <row r="34" spans="2:6" x14ac:dyDescent="0.2">
      <c r="B34" s="22"/>
      <c r="C34" s="24"/>
      <c r="D34" s="24"/>
      <c r="E34" s="24"/>
    </row>
    <row r="35" spans="2:6" ht="14.25" customHeight="1" x14ac:dyDescent="0.2">
      <c r="B35" s="22" t="s">
        <v>22</v>
      </c>
      <c r="C35" s="24"/>
      <c r="D35" s="24"/>
      <c r="E35" s="24"/>
    </row>
    <row r="36" spans="2:6" ht="14.25" customHeight="1" x14ac:dyDescent="0.2">
      <c r="B36" s="25"/>
      <c r="C36" s="27"/>
      <c r="D36" s="27"/>
      <c r="E36" s="27"/>
    </row>
    <row r="37" spans="2:6" ht="14.25" customHeight="1" x14ac:dyDescent="0.2">
      <c r="C37" s="30">
        <f>C32</f>
        <v>1624976</v>
      </c>
      <c r="D37" s="18">
        <f>SUM(D32:D36)</f>
        <v>0</v>
      </c>
      <c r="E37" s="18">
        <f>SUM(E32:E36)</f>
        <v>0</v>
      </c>
    </row>
    <row r="38" spans="2:6" ht="14.25" customHeight="1" x14ac:dyDescent="0.2">
      <c r="C38" s="31"/>
      <c r="D38" s="31"/>
      <c r="E38" s="31"/>
    </row>
    <row r="39" spans="2:6" ht="14.25" customHeight="1" x14ac:dyDescent="0.2"/>
    <row r="40" spans="2:6" ht="23.25" customHeight="1" x14ac:dyDescent="0.2">
      <c r="B40" s="17" t="s">
        <v>23</v>
      </c>
      <c r="C40" s="18" t="s">
        <v>8</v>
      </c>
      <c r="D40" s="18" t="s">
        <v>24</v>
      </c>
      <c r="E40" s="18" t="s">
        <v>25</v>
      </c>
      <c r="F40" s="18" t="s">
        <v>26</v>
      </c>
    </row>
    <row r="41" spans="2:6" ht="14.25" customHeight="1" x14ac:dyDescent="0.2">
      <c r="B41" s="22" t="s">
        <v>27</v>
      </c>
      <c r="C41" s="32">
        <f>SUM(C42:C46)</f>
        <v>173282.72</v>
      </c>
      <c r="D41" s="24"/>
      <c r="E41" s="24"/>
      <c r="F41" s="24"/>
    </row>
    <row r="42" spans="2:6" ht="14.25" customHeight="1" x14ac:dyDescent="0.2">
      <c r="B42" s="22" t="s">
        <v>28</v>
      </c>
      <c r="C42" s="33">
        <v>37301.72</v>
      </c>
      <c r="D42" s="24"/>
      <c r="E42" s="24"/>
      <c r="F42" s="24"/>
    </row>
    <row r="43" spans="2:6" ht="14.25" customHeight="1" x14ac:dyDescent="0.2">
      <c r="B43" s="22" t="s">
        <v>29</v>
      </c>
      <c r="C43" s="33">
        <v>47582.59</v>
      </c>
      <c r="D43" s="24"/>
      <c r="E43" s="24"/>
      <c r="F43" s="24"/>
    </row>
    <row r="44" spans="2:6" ht="14.25" customHeight="1" x14ac:dyDescent="0.2">
      <c r="B44" s="22" t="s">
        <v>30</v>
      </c>
      <c r="C44" s="33">
        <v>285</v>
      </c>
      <c r="D44" s="24"/>
      <c r="E44" s="24"/>
      <c r="F44" s="24"/>
    </row>
    <row r="45" spans="2:6" ht="14.25" customHeight="1" x14ac:dyDescent="0.2">
      <c r="B45" s="22" t="s">
        <v>31</v>
      </c>
      <c r="C45" s="33">
        <v>60</v>
      </c>
      <c r="D45" s="24"/>
      <c r="E45" s="24"/>
      <c r="F45" s="24"/>
    </row>
    <row r="46" spans="2:6" ht="14.25" customHeight="1" x14ac:dyDescent="0.2">
      <c r="B46" s="22" t="s">
        <v>32</v>
      </c>
      <c r="C46" s="23">
        <v>88053.41</v>
      </c>
      <c r="D46" s="24"/>
      <c r="E46" s="24"/>
      <c r="F46" s="24"/>
    </row>
    <row r="47" spans="2:6" ht="14.25" customHeight="1" x14ac:dyDescent="0.2">
      <c r="B47" s="22"/>
      <c r="C47" s="24"/>
      <c r="D47" s="24"/>
      <c r="E47" s="24"/>
      <c r="F47" s="24"/>
    </row>
    <row r="48" spans="2:6" ht="14.25" customHeight="1" x14ac:dyDescent="0.2">
      <c r="B48" s="22" t="s">
        <v>33</v>
      </c>
      <c r="C48" s="34">
        <f>C49</f>
        <v>14000</v>
      </c>
      <c r="D48" s="24"/>
      <c r="E48" s="24"/>
      <c r="F48" s="24"/>
    </row>
    <row r="49" spans="2:6" ht="14.25" customHeight="1" x14ac:dyDescent="0.2">
      <c r="B49" s="22" t="s">
        <v>34</v>
      </c>
      <c r="C49" s="35">
        <v>14000</v>
      </c>
      <c r="D49" s="24"/>
      <c r="E49" s="24"/>
      <c r="F49" s="24"/>
    </row>
    <row r="50" spans="2:6" ht="14.25" customHeight="1" x14ac:dyDescent="0.2">
      <c r="B50" s="22"/>
      <c r="C50" s="24"/>
      <c r="D50" s="24"/>
      <c r="E50" s="24"/>
      <c r="F50" s="24"/>
    </row>
    <row r="51" spans="2:6" ht="14.25" customHeight="1" x14ac:dyDescent="0.2">
      <c r="B51" s="22" t="s">
        <v>35</v>
      </c>
      <c r="C51" s="36">
        <f>C52</f>
        <v>247792.52</v>
      </c>
      <c r="D51" s="24"/>
      <c r="E51" s="24"/>
      <c r="F51" s="24"/>
    </row>
    <row r="52" spans="2:6" ht="14.25" customHeight="1" x14ac:dyDescent="0.2">
      <c r="B52" s="22" t="s">
        <v>36</v>
      </c>
      <c r="C52" s="23">
        <v>247792.52</v>
      </c>
      <c r="D52" s="24"/>
      <c r="E52" s="24"/>
      <c r="F52" s="24"/>
    </row>
    <row r="53" spans="2:6" ht="14.25" customHeight="1" x14ac:dyDescent="0.2">
      <c r="B53" s="22"/>
      <c r="C53" s="23"/>
      <c r="D53" s="24"/>
      <c r="E53" s="24"/>
      <c r="F53" s="24"/>
    </row>
    <row r="54" spans="2:6" ht="14.25" customHeight="1" x14ac:dyDescent="0.2">
      <c r="B54" s="22" t="s">
        <v>37</v>
      </c>
      <c r="C54" s="37">
        <f>C55</f>
        <v>194436.3</v>
      </c>
      <c r="D54" s="24"/>
      <c r="E54" s="24"/>
      <c r="F54" s="24"/>
    </row>
    <row r="55" spans="2:6" ht="14.25" customHeight="1" x14ac:dyDescent="0.2">
      <c r="B55" s="22" t="s">
        <v>38</v>
      </c>
      <c r="C55" s="38">
        <v>194436.3</v>
      </c>
      <c r="D55" s="24"/>
      <c r="E55" s="24"/>
      <c r="F55" s="24"/>
    </row>
    <row r="56" spans="2:6" ht="14.25" customHeight="1" x14ac:dyDescent="0.2">
      <c r="B56" s="22"/>
      <c r="C56" s="24"/>
      <c r="D56" s="24"/>
      <c r="E56" s="24"/>
      <c r="F56" s="24"/>
    </row>
    <row r="57" spans="2:6" ht="14.25" customHeight="1" x14ac:dyDescent="0.2">
      <c r="B57" s="22" t="s">
        <v>39</v>
      </c>
      <c r="C57" s="36">
        <f>SUM(C58:C58)</f>
        <v>1239365.1399999999</v>
      </c>
      <c r="D57" s="24"/>
      <c r="E57" s="24"/>
      <c r="F57" s="24"/>
    </row>
    <row r="58" spans="2:6" ht="14.25" customHeight="1" x14ac:dyDescent="0.2">
      <c r="B58" s="22" t="s">
        <v>40</v>
      </c>
      <c r="C58" s="23">
        <v>1239365.1399999999</v>
      </c>
      <c r="D58" s="24" t="s">
        <v>14</v>
      </c>
      <c r="E58" s="24"/>
      <c r="F58" s="24"/>
    </row>
    <row r="59" spans="2:6" ht="14.25" customHeight="1" x14ac:dyDescent="0.2">
      <c r="B59" s="25"/>
      <c r="C59" s="27"/>
      <c r="D59" s="27"/>
      <c r="E59" s="27"/>
      <c r="F59" s="27"/>
    </row>
    <row r="60" spans="2:6" ht="14.25" customHeight="1" x14ac:dyDescent="0.2">
      <c r="C60" s="30">
        <f>C41+C48+C57+C54+C51</f>
        <v>1868876.68</v>
      </c>
      <c r="D60" s="18">
        <f>SUM(D40:D59)</f>
        <v>0</v>
      </c>
      <c r="E60" s="18">
        <f>SUM(E40:E59)</f>
        <v>0</v>
      </c>
      <c r="F60" s="18">
        <f>SUM(F40:F59)</f>
        <v>0</v>
      </c>
    </row>
    <row r="61" spans="2:6" ht="14.25" customHeight="1" x14ac:dyDescent="0.2"/>
    <row r="62" spans="2:6" ht="14.25" customHeight="1" x14ac:dyDescent="0.2"/>
    <row r="63" spans="2:6" ht="14.25" customHeight="1" x14ac:dyDescent="0.2"/>
    <row r="64" spans="2:6" ht="14.25" customHeight="1" x14ac:dyDescent="0.2"/>
    <row r="65" spans="2:7" ht="14.25" customHeight="1" x14ac:dyDescent="0.2"/>
    <row r="66" spans="2:7" ht="14.25" customHeight="1" x14ac:dyDescent="0.2"/>
    <row r="67" spans="2:7" ht="14.25" customHeight="1" x14ac:dyDescent="0.2">
      <c r="B67" s="15" t="s">
        <v>41</v>
      </c>
    </row>
    <row r="68" spans="2:7" ht="14.25" customHeight="1" x14ac:dyDescent="0.2">
      <c r="B68" s="39"/>
    </row>
    <row r="69" spans="2:7" ht="24" customHeight="1" x14ac:dyDescent="0.2">
      <c r="B69" s="17" t="s">
        <v>42</v>
      </c>
      <c r="C69" s="18" t="s">
        <v>8</v>
      </c>
      <c r="D69" s="18" t="s">
        <v>43</v>
      </c>
    </row>
    <row r="70" spans="2:7" ht="14.25" customHeight="1" x14ac:dyDescent="0.2">
      <c r="B70" s="19" t="s">
        <v>44</v>
      </c>
      <c r="C70" s="21"/>
      <c r="D70" s="21">
        <v>0</v>
      </c>
    </row>
    <row r="71" spans="2:7" ht="14.25" customHeight="1" x14ac:dyDescent="0.2">
      <c r="B71" s="22"/>
      <c r="C71" s="24"/>
      <c r="D71" s="24">
        <v>0</v>
      </c>
    </row>
    <row r="72" spans="2:7" ht="14.25" customHeight="1" x14ac:dyDescent="0.2">
      <c r="B72" s="22" t="s">
        <v>45</v>
      </c>
      <c r="C72" s="24"/>
      <c r="D72" s="24"/>
    </row>
    <row r="73" spans="2:7" ht="14.25" customHeight="1" x14ac:dyDescent="0.2">
      <c r="B73" s="25"/>
      <c r="C73" s="27"/>
      <c r="D73" s="27">
        <v>0</v>
      </c>
    </row>
    <row r="74" spans="2:7" ht="14.25" customHeight="1" x14ac:dyDescent="0.2">
      <c r="B74" s="40"/>
      <c r="C74" s="18">
        <f>SUM(C69:C73)</f>
        <v>0</v>
      </c>
      <c r="D74" s="18"/>
    </row>
    <row r="75" spans="2:7" ht="14.25" customHeight="1" x14ac:dyDescent="0.2">
      <c r="B75" s="40"/>
      <c r="C75" s="41"/>
      <c r="D75" s="41"/>
    </row>
    <row r="76" spans="2:7" ht="9.75" customHeight="1" x14ac:dyDescent="0.2">
      <c r="B76" s="40"/>
      <c r="C76" s="41"/>
      <c r="D76" s="41"/>
    </row>
    <row r="77" spans="2:7" ht="14.25" customHeight="1" x14ac:dyDescent="0.2"/>
    <row r="78" spans="2:7" ht="14.25" customHeight="1" x14ac:dyDescent="0.2">
      <c r="B78" s="15" t="s">
        <v>46</v>
      </c>
    </row>
    <row r="79" spans="2:7" ht="14.25" customHeight="1" x14ac:dyDescent="0.2">
      <c r="B79" s="39"/>
    </row>
    <row r="80" spans="2:7" ht="27.75" customHeight="1" x14ac:dyDescent="0.2">
      <c r="B80" s="17" t="s">
        <v>47</v>
      </c>
      <c r="C80" s="18" t="s">
        <v>8</v>
      </c>
      <c r="D80" s="18" t="s">
        <v>9</v>
      </c>
      <c r="E80" s="18" t="s">
        <v>48</v>
      </c>
      <c r="F80" s="42" t="s">
        <v>397</v>
      </c>
      <c r="G80" s="18" t="s">
        <v>49</v>
      </c>
    </row>
    <row r="81" spans="2:7" ht="14.25" customHeight="1" x14ac:dyDescent="0.2">
      <c r="B81" s="19" t="s">
        <v>50</v>
      </c>
      <c r="C81" s="43"/>
      <c r="D81" s="41">
        <v>0</v>
      </c>
      <c r="E81" s="41">
        <v>0</v>
      </c>
      <c r="F81" s="41">
        <v>0</v>
      </c>
      <c r="G81" s="44">
        <v>0</v>
      </c>
    </row>
    <row r="82" spans="2:7" ht="14.25" customHeight="1" x14ac:dyDescent="0.2">
      <c r="B82" s="22"/>
      <c r="C82" s="45"/>
      <c r="D82" s="41">
        <v>0</v>
      </c>
      <c r="E82" s="41">
        <v>0</v>
      </c>
      <c r="F82" s="41">
        <v>0</v>
      </c>
      <c r="G82" s="44">
        <v>0</v>
      </c>
    </row>
    <row r="83" spans="2:7" ht="14.25" customHeight="1" x14ac:dyDescent="0.2">
      <c r="B83" s="22"/>
      <c r="C83" s="45"/>
      <c r="D83" s="41">
        <v>0</v>
      </c>
      <c r="E83" s="41">
        <v>0</v>
      </c>
      <c r="F83" s="41">
        <v>0</v>
      </c>
      <c r="G83" s="44">
        <v>0</v>
      </c>
    </row>
    <row r="84" spans="2:7" ht="14.25" customHeight="1" x14ac:dyDescent="0.2">
      <c r="B84" s="25"/>
      <c r="C84" s="46"/>
      <c r="D84" s="41">
        <v>0</v>
      </c>
      <c r="E84" s="47">
        <v>0</v>
      </c>
      <c r="F84" s="47">
        <v>0</v>
      </c>
      <c r="G84" s="48">
        <v>0</v>
      </c>
    </row>
    <row r="85" spans="2:7" ht="15" customHeight="1" x14ac:dyDescent="0.2">
      <c r="B85" s="40"/>
      <c r="C85" s="18">
        <f>SUM(C80:C84)</f>
        <v>0</v>
      </c>
      <c r="D85" s="49">
        <v>0</v>
      </c>
      <c r="E85" s="50">
        <v>0</v>
      </c>
      <c r="F85" s="50">
        <v>0</v>
      </c>
      <c r="G85" s="51">
        <v>0</v>
      </c>
    </row>
    <row r="86" spans="2:7" x14ac:dyDescent="0.2">
      <c r="B86" s="40"/>
      <c r="C86" s="52"/>
      <c r="D86" s="52"/>
      <c r="E86" s="52"/>
      <c r="F86" s="52"/>
      <c r="G86" s="52"/>
    </row>
    <row r="87" spans="2:7" x14ac:dyDescent="0.2">
      <c r="B87" s="40"/>
      <c r="C87" s="52"/>
      <c r="D87" s="52"/>
      <c r="E87" s="52"/>
      <c r="F87" s="52"/>
      <c r="G87" s="52"/>
    </row>
    <row r="88" spans="2:7" x14ac:dyDescent="0.2">
      <c r="B88" s="40"/>
      <c r="C88" s="52"/>
      <c r="D88" s="52"/>
      <c r="E88" s="52"/>
      <c r="F88" s="52"/>
      <c r="G88" s="52"/>
    </row>
    <row r="89" spans="2:7" ht="26.25" customHeight="1" x14ac:dyDescent="0.2">
      <c r="B89" s="17" t="s">
        <v>51</v>
      </c>
      <c r="C89" s="18" t="s">
        <v>8</v>
      </c>
      <c r="D89" s="18" t="s">
        <v>9</v>
      </c>
      <c r="E89" s="18" t="s">
        <v>52</v>
      </c>
      <c r="F89" s="52"/>
      <c r="G89" s="52"/>
    </row>
    <row r="90" spans="2:7" x14ac:dyDescent="0.2">
      <c r="B90" s="19" t="s">
        <v>53</v>
      </c>
      <c r="C90" s="44"/>
      <c r="D90" s="24">
        <v>0</v>
      </c>
      <c r="E90" s="24">
        <v>0</v>
      </c>
      <c r="F90" s="52"/>
      <c r="G90" s="52"/>
    </row>
    <row r="91" spans="2:7" x14ac:dyDescent="0.2">
      <c r="B91" s="25"/>
      <c r="C91" s="44"/>
      <c r="D91" s="24">
        <v>0</v>
      </c>
      <c r="E91" s="24">
        <v>0</v>
      </c>
      <c r="F91" s="52"/>
      <c r="G91" s="52"/>
    </row>
    <row r="92" spans="2:7" ht="16.5" customHeight="1" x14ac:dyDescent="0.2">
      <c r="B92" s="40"/>
      <c r="C92" s="18">
        <f>SUM(C90:C91)</f>
        <v>0</v>
      </c>
      <c r="D92" s="156"/>
      <c r="E92" s="157"/>
      <c r="F92" s="52"/>
      <c r="G92" s="52"/>
    </row>
    <row r="93" spans="2:7" x14ac:dyDescent="0.2">
      <c r="B93" s="40"/>
      <c r="C93" s="52"/>
      <c r="D93" s="52"/>
      <c r="E93" s="52"/>
      <c r="F93" s="52"/>
      <c r="G93" s="52"/>
    </row>
    <row r="94" spans="2:7" x14ac:dyDescent="0.2">
      <c r="B94" s="40"/>
      <c r="C94" s="52"/>
      <c r="D94" s="52"/>
      <c r="E94" s="52"/>
      <c r="F94" s="52"/>
      <c r="G94" s="52"/>
    </row>
    <row r="95" spans="2:7" x14ac:dyDescent="0.2">
      <c r="B95" s="40"/>
      <c r="C95" s="52"/>
      <c r="D95" s="52"/>
      <c r="E95" s="52"/>
      <c r="F95" s="52"/>
      <c r="G95" s="52"/>
    </row>
    <row r="96" spans="2:7" x14ac:dyDescent="0.2">
      <c r="B96" s="15" t="s">
        <v>54</v>
      </c>
    </row>
    <row r="98" spans="2:6" x14ac:dyDescent="0.2">
      <c r="B98" s="39"/>
    </row>
    <row r="99" spans="2:6" ht="24" customHeight="1" x14ac:dyDescent="0.2">
      <c r="B99" s="17" t="s">
        <v>55</v>
      </c>
      <c r="C99" s="18" t="s">
        <v>56</v>
      </c>
      <c r="D99" s="18" t="s">
        <v>57</v>
      </c>
      <c r="E99" s="18" t="s">
        <v>58</v>
      </c>
      <c r="F99" s="18" t="s">
        <v>59</v>
      </c>
    </row>
    <row r="100" spans="2:6" x14ac:dyDescent="0.2">
      <c r="B100" s="19" t="s">
        <v>60</v>
      </c>
      <c r="C100" s="53">
        <v>109522313.03</v>
      </c>
      <c r="D100" s="53">
        <v>118994839.53</v>
      </c>
      <c r="E100" s="53">
        <v>9472526.5</v>
      </c>
      <c r="F100" s="54">
        <v>0</v>
      </c>
    </row>
    <row r="101" spans="2:6" x14ac:dyDescent="0.2">
      <c r="B101" s="55" t="s">
        <v>61</v>
      </c>
      <c r="C101" s="56">
        <v>38941600</v>
      </c>
      <c r="D101" s="56">
        <v>38941600</v>
      </c>
      <c r="E101" s="56">
        <v>0</v>
      </c>
      <c r="F101" s="44"/>
    </row>
    <row r="102" spans="2:6" x14ac:dyDescent="0.2">
      <c r="B102" s="55" t="s">
        <v>62</v>
      </c>
      <c r="C102" s="56">
        <v>46286425.810000002</v>
      </c>
      <c r="D102" s="56">
        <v>46286425.810000002</v>
      </c>
      <c r="E102" s="56">
        <v>0</v>
      </c>
      <c r="F102" s="44"/>
    </row>
    <row r="103" spans="2:6" x14ac:dyDescent="0.2">
      <c r="B103" s="55" t="s">
        <v>63</v>
      </c>
      <c r="C103" s="56">
        <v>494020</v>
      </c>
      <c r="D103" s="56">
        <v>494020</v>
      </c>
      <c r="E103" s="56">
        <v>0</v>
      </c>
      <c r="F103" s="44"/>
    </row>
    <row r="104" spans="2:6" x14ac:dyDescent="0.2">
      <c r="B104" s="55" t="s">
        <v>64</v>
      </c>
      <c r="C104" s="56">
        <v>23800267.219999999</v>
      </c>
      <c r="D104" s="56">
        <v>33272793.719999999</v>
      </c>
      <c r="E104" s="56">
        <v>9472526.5</v>
      </c>
      <c r="F104" s="44"/>
    </row>
    <row r="105" spans="2:6" x14ac:dyDescent="0.2">
      <c r="B105" s="22"/>
      <c r="C105" s="36"/>
      <c r="D105" s="36"/>
      <c r="E105" s="23"/>
      <c r="F105" s="44"/>
    </row>
    <row r="106" spans="2:6" x14ac:dyDescent="0.2">
      <c r="B106" s="22" t="s">
        <v>65</v>
      </c>
      <c r="C106" s="53">
        <v>30308679.199999999</v>
      </c>
      <c r="D106" s="53">
        <v>32429370.899999999</v>
      </c>
      <c r="E106" s="53">
        <v>2120691.7000000002</v>
      </c>
      <c r="F106" s="44">
        <v>0</v>
      </c>
    </row>
    <row r="107" spans="2:6" x14ac:dyDescent="0.2">
      <c r="B107" s="55" t="s">
        <v>66</v>
      </c>
      <c r="C107" s="56">
        <v>333583.11</v>
      </c>
      <c r="D107" s="56">
        <v>356865.84</v>
      </c>
      <c r="E107" s="56">
        <v>23282.73</v>
      </c>
      <c r="F107" s="44"/>
    </row>
    <row r="108" spans="2:6" x14ac:dyDescent="0.2">
      <c r="B108" s="55" t="s">
        <v>67</v>
      </c>
      <c r="C108" s="56">
        <v>4315051.18</v>
      </c>
      <c r="D108" s="56">
        <v>4315051.18</v>
      </c>
      <c r="E108" s="56">
        <v>0</v>
      </c>
      <c r="F108" s="44"/>
    </row>
    <row r="109" spans="2:6" x14ac:dyDescent="0.2">
      <c r="B109" s="57" t="s">
        <v>68</v>
      </c>
      <c r="C109" s="56">
        <v>20680.48</v>
      </c>
      <c r="D109" s="56">
        <v>46406.96</v>
      </c>
      <c r="E109" s="56">
        <v>25726.48</v>
      </c>
      <c r="F109" s="44"/>
    </row>
    <row r="110" spans="2:6" x14ac:dyDescent="0.2">
      <c r="B110" s="55" t="s">
        <v>69</v>
      </c>
      <c r="C110" s="56">
        <v>4049147.24</v>
      </c>
      <c r="D110" s="56">
        <v>4571098.04</v>
      </c>
      <c r="E110" s="56">
        <v>521950.8</v>
      </c>
      <c r="F110" s="44"/>
    </row>
    <row r="111" spans="2:6" x14ac:dyDescent="0.2">
      <c r="B111" s="55" t="s">
        <v>70</v>
      </c>
      <c r="C111" s="56">
        <v>7710055.5599999996</v>
      </c>
      <c r="D111" s="56">
        <v>7281716.5499999998</v>
      </c>
      <c r="E111" s="56">
        <v>-428339.01</v>
      </c>
      <c r="F111" s="44"/>
    </row>
    <row r="112" spans="2:6" x14ac:dyDescent="0.2">
      <c r="B112" s="55" t="s">
        <v>71</v>
      </c>
      <c r="C112" s="56">
        <v>122822.09</v>
      </c>
      <c r="D112" s="56">
        <v>142360.49</v>
      </c>
      <c r="E112" s="56">
        <v>19538.400000000001</v>
      </c>
      <c r="F112" s="44"/>
    </row>
    <row r="113" spans="2:6" x14ac:dyDescent="0.2">
      <c r="B113" s="55" t="s">
        <v>72</v>
      </c>
      <c r="C113" s="56">
        <v>451670.24</v>
      </c>
      <c r="D113" s="56">
        <v>451670.24</v>
      </c>
      <c r="E113" s="56">
        <v>0</v>
      </c>
      <c r="F113" s="44"/>
    </row>
    <row r="114" spans="2:6" x14ac:dyDescent="0.2">
      <c r="B114" s="55" t="s">
        <v>73</v>
      </c>
      <c r="C114" s="56">
        <v>329503.34000000003</v>
      </c>
      <c r="D114" s="56">
        <v>329503.34000000003</v>
      </c>
      <c r="E114" s="56">
        <v>0</v>
      </c>
      <c r="F114" s="44"/>
    </row>
    <row r="115" spans="2:6" x14ac:dyDescent="0.2">
      <c r="B115" s="55" t="s">
        <v>74</v>
      </c>
      <c r="C115" s="56">
        <v>19507.72</v>
      </c>
      <c r="D115" s="56">
        <v>19507.72</v>
      </c>
      <c r="E115" s="56">
        <v>0</v>
      </c>
      <c r="F115" s="44"/>
    </row>
    <row r="116" spans="2:6" x14ac:dyDescent="0.2">
      <c r="B116" s="55" t="s">
        <v>75</v>
      </c>
      <c r="C116" s="56">
        <v>68600</v>
      </c>
      <c r="D116" s="56">
        <v>68600</v>
      </c>
      <c r="E116" s="56">
        <v>0</v>
      </c>
      <c r="F116" s="44"/>
    </row>
    <row r="117" spans="2:6" x14ac:dyDescent="0.2">
      <c r="B117" s="55" t="s">
        <v>76</v>
      </c>
      <c r="C117" s="56">
        <v>1681917.09</v>
      </c>
      <c r="D117" s="56">
        <v>1681917.09</v>
      </c>
      <c r="E117" s="56">
        <v>0</v>
      </c>
      <c r="F117" s="44"/>
    </row>
    <row r="118" spans="2:6" x14ac:dyDescent="0.2">
      <c r="B118" s="55" t="s">
        <v>77</v>
      </c>
      <c r="C118" s="56">
        <v>1368543.66</v>
      </c>
      <c r="D118" s="56">
        <v>1368543.66</v>
      </c>
      <c r="E118" s="56">
        <v>0</v>
      </c>
      <c r="F118" s="44"/>
    </row>
    <row r="119" spans="2:6" x14ac:dyDescent="0.2">
      <c r="B119" s="55" t="s">
        <v>78</v>
      </c>
      <c r="C119" s="56">
        <v>305061.25</v>
      </c>
      <c r="D119" s="56">
        <v>305061.25</v>
      </c>
      <c r="E119" s="56">
        <v>0</v>
      </c>
      <c r="F119" s="44"/>
    </row>
    <row r="120" spans="2:6" x14ac:dyDescent="0.2">
      <c r="B120" s="55" t="s">
        <v>79</v>
      </c>
      <c r="C120" s="56">
        <v>311521.11</v>
      </c>
      <c r="D120" s="56">
        <v>311521.11</v>
      </c>
      <c r="E120" s="56">
        <v>0</v>
      </c>
      <c r="F120" s="44"/>
    </row>
    <row r="121" spans="2:6" x14ac:dyDescent="0.2">
      <c r="B121" s="55" t="s">
        <v>80</v>
      </c>
      <c r="C121" s="56">
        <v>462369.1</v>
      </c>
      <c r="D121" s="56">
        <v>462369.1</v>
      </c>
      <c r="E121" s="56">
        <v>0</v>
      </c>
      <c r="F121" s="44"/>
    </row>
    <row r="122" spans="2:6" x14ac:dyDescent="0.2">
      <c r="B122" s="55" t="s">
        <v>81</v>
      </c>
      <c r="C122" s="56">
        <v>32102.25</v>
      </c>
      <c r="D122" s="56">
        <v>32102.25</v>
      </c>
      <c r="E122" s="56">
        <v>0</v>
      </c>
      <c r="F122" s="44"/>
    </row>
    <row r="123" spans="2:6" x14ac:dyDescent="0.2">
      <c r="B123" s="55" t="s">
        <v>82</v>
      </c>
      <c r="C123" s="56">
        <v>1887614.28</v>
      </c>
      <c r="D123" s="56">
        <v>3830219.28</v>
      </c>
      <c r="E123" s="56">
        <v>1942605</v>
      </c>
      <c r="F123" s="44"/>
    </row>
    <row r="124" spans="2:6" x14ac:dyDescent="0.2">
      <c r="B124" s="55" t="s">
        <v>83</v>
      </c>
      <c r="C124" s="56">
        <v>1233602</v>
      </c>
      <c r="D124" s="56">
        <v>1233602</v>
      </c>
      <c r="E124" s="56">
        <v>0</v>
      </c>
      <c r="F124" s="44"/>
    </row>
    <row r="125" spans="2:6" x14ac:dyDescent="0.2">
      <c r="B125" s="55" t="s">
        <v>84</v>
      </c>
      <c r="C125" s="56">
        <v>0</v>
      </c>
      <c r="D125" s="56">
        <v>15927.3</v>
      </c>
      <c r="E125" s="56">
        <v>15927.3</v>
      </c>
      <c r="F125" s="44"/>
    </row>
    <row r="126" spans="2:6" x14ac:dyDescent="0.2">
      <c r="B126" s="55" t="s">
        <v>85</v>
      </c>
      <c r="C126" s="56">
        <v>272922.08</v>
      </c>
      <c r="D126" s="56">
        <v>272922.08</v>
      </c>
      <c r="E126" s="56">
        <v>0</v>
      </c>
      <c r="F126" s="44"/>
    </row>
    <row r="127" spans="2:6" x14ac:dyDescent="0.2">
      <c r="B127" s="55" t="s">
        <v>86</v>
      </c>
      <c r="C127" s="56">
        <v>2300825.4</v>
      </c>
      <c r="D127" s="56">
        <v>2300825.4</v>
      </c>
      <c r="E127" s="56">
        <v>0</v>
      </c>
      <c r="F127" s="44"/>
    </row>
    <row r="128" spans="2:6" x14ac:dyDescent="0.2">
      <c r="B128" s="55" t="s">
        <v>87</v>
      </c>
      <c r="C128" s="56">
        <v>42794.1</v>
      </c>
      <c r="D128" s="56">
        <v>42794.1</v>
      </c>
      <c r="E128" s="56">
        <v>0</v>
      </c>
      <c r="F128" s="44"/>
    </row>
    <row r="129" spans="2:6" x14ac:dyDescent="0.2">
      <c r="B129" s="55" t="s">
        <v>88</v>
      </c>
      <c r="C129" s="56">
        <v>220000</v>
      </c>
      <c r="D129" s="56">
        <v>220000</v>
      </c>
      <c r="E129" s="56">
        <v>0</v>
      </c>
      <c r="F129" s="44"/>
    </row>
    <row r="130" spans="2:6" x14ac:dyDescent="0.2">
      <c r="B130" s="55" t="s">
        <v>89</v>
      </c>
      <c r="C130" s="56">
        <v>512130.11</v>
      </c>
      <c r="D130" s="56">
        <v>512130.11</v>
      </c>
      <c r="E130" s="56">
        <v>0</v>
      </c>
      <c r="F130" s="44"/>
    </row>
    <row r="131" spans="2:6" x14ac:dyDescent="0.2">
      <c r="B131" s="57" t="s">
        <v>90</v>
      </c>
      <c r="C131" s="56">
        <v>75649.460000000006</v>
      </c>
      <c r="D131" s="56">
        <v>75649.460000000006</v>
      </c>
      <c r="E131" s="56">
        <v>0</v>
      </c>
      <c r="F131" s="44"/>
    </row>
    <row r="132" spans="2:6" x14ac:dyDescent="0.2">
      <c r="B132" s="55" t="s">
        <v>91</v>
      </c>
      <c r="C132" s="56">
        <v>888056.8</v>
      </c>
      <c r="D132" s="56">
        <v>888056.8</v>
      </c>
      <c r="E132" s="56">
        <v>0</v>
      </c>
      <c r="F132" s="44"/>
    </row>
    <row r="133" spans="2:6" x14ac:dyDescent="0.2">
      <c r="B133" s="55" t="s">
        <v>92</v>
      </c>
      <c r="C133" s="56">
        <v>978137.35</v>
      </c>
      <c r="D133" s="56">
        <v>978137.35</v>
      </c>
      <c r="E133" s="56">
        <v>0</v>
      </c>
      <c r="F133" s="44"/>
    </row>
    <row r="134" spans="2:6" x14ac:dyDescent="0.2">
      <c r="B134" s="55" t="s">
        <v>93</v>
      </c>
      <c r="C134" s="56">
        <v>120654.2</v>
      </c>
      <c r="D134" s="56">
        <v>120654.2</v>
      </c>
      <c r="E134" s="56">
        <v>0</v>
      </c>
      <c r="F134" s="44"/>
    </row>
    <row r="135" spans="2:6" x14ac:dyDescent="0.2">
      <c r="B135" s="55" t="s">
        <v>94</v>
      </c>
      <c r="C135" s="56">
        <v>150210</v>
      </c>
      <c r="D135" s="56">
        <v>150210</v>
      </c>
      <c r="E135" s="56">
        <v>0</v>
      </c>
      <c r="F135" s="44"/>
    </row>
    <row r="136" spans="2:6" x14ac:dyDescent="0.2">
      <c r="B136" s="55" t="s">
        <v>95</v>
      </c>
      <c r="C136" s="56">
        <v>43948</v>
      </c>
      <c r="D136" s="56">
        <v>43948</v>
      </c>
      <c r="E136" s="56">
        <v>0</v>
      </c>
      <c r="F136" s="44"/>
    </row>
    <row r="137" spans="2:6" x14ac:dyDescent="0.2">
      <c r="B137" s="22"/>
      <c r="C137" s="23"/>
      <c r="D137" s="23"/>
      <c r="E137" s="23"/>
      <c r="F137" s="44">
        <v>0</v>
      </c>
    </row>
    <row r="138" spans="2:6" x14ac:dyDescent="0.2">
      <c r="B138" s="22" t="s">
        <v>96</v>
      </c>
      <c r="C138" s="53">
        <v>-22641066.34</v>
      </c>
      <c r="D138" s="53">
        <v>-22202890.530000001</v>
      </c>
      <c r="E138" s="53">
        <v>438175.81</v>
      </c>
      <c r="F138" s="44">
        <v>0</v>
      </c>
    </row>
    <row r="139" spans="2:6" x14ac:dyDescent="0.2">
      <c r="B139" s="55" t="s">
        <v>97</v>
      </c>
      <c r="C139" s="56">
        <v>-3851041.67</v>
      </c>
      <c r="D139" s="56">
        <v>-3851041.67</v>
      </c>
      <c r="E139" s="56">
        <v>0</v>
      </c>
      <c r="F139" s="44"/>
    </row>
    <row r="140" spans="2:6" x14ac:dyDescent="0.2">
      <c r="B140" s="57" t="s">
        <v>98</v>
      </c>
      <c r="C140" s="56">
        <v>-344.68</v>
      </c>
      <c r="D140" s="56">
        <v>-344.68</v>
      </c>
      <c r="E140" s="56">
        <v>0</v>
      </c>
      <c r="F140" s="44"/>
    </row>
    <row r="141" spans="2:6" x14ac:dyDescent="0.2">
      <c r="B141" s="55" t="s">
        <v>99</v>
      </c>
      <c r="C141" s="56">
        <v>-27892.51</v>
      </c>
      <c r="D141" s="56">
        <v>-27892.51</v>
      </c>
      <c r="E141" s="56">
        <v>0</v>
      </c>
      <c r="F141" s="44"/>
    </row>
    <row r="142" spans="2:6" x14ac:dyDescent="0.2">
      <c r="B142" s="55" t="s">
        <v>100</v>
      </c>
      <c r="C142" s="56">
        <v>-9663544.1300000008</v>
      </c>
      <c r="D142" s="56">
        <v>-9225368.3200000003</v>
      </c>
      <c r="E142" s="56">
        <v>438175.81</v>
      </c>
      <c r="F142" s="44"/>
    </row>
    <row r="143" spans="2:6" x14ac:dyDescent="0.2">
      <c r="B143" s="55" t="s">
        <v>101</v>
      </c>
      <c r="C143" s="56">
        <v>-365320.73</v>
      </c>
      <c r="D143" s="56">
        <v>-365320.73</v>
      </c>
      <c r="E143" s="56">
        <v>0</v>
      </c>
      <c r="F143" s="44"/>
    </row>
    <row r="144" spans="2:6" x14ac:dyDescent="0.2">
      <c r="B144" s="55" t="s">
        <v>102</v>
      </c>
      <c r="C144" s="56">
        <v>-61183.13</v>
      </c>
      <c r="D144" s="56">
        <v>-61183.13</v>
      </c>
      <c r="E144" s="56">
        <v>0</v>
      </c>
      <c r="F144" s="44"/>
    </row>
    <row r="145" spans="2:6" x14ac:dyDescent="0.2">
      <c r="B145" s="55" t="s">
        <v>103</v>
      </c>
      <c r="C145" s="56">
        <v>-8453.34</v>
      </c>
      <c r="D145" s="56">
        <v>-8453.34</v>
      </c>
      <c r="E145" s="56">
        <v>0</v>
      </c>
      <c r="F145" s="44"/>
    </row>
    <row r="146" spans="2:6" x14ac:dyDescent="0.2">
      <c r="B146" s="55" t="s">
        <v>104</v>
      </c>
      <c r="C146" s="56">
        <v>-10884.99</v>
      </c>
      <c r="D146" s="56">
        <v>-10884.99</v>
      </c>
      <c r="E146" s="56">
        <v>0</v>
      </c>
      <c r="F146" s="44"/>
    </row>
    <row r="147" spans="2:6" x14ac:dyDescent="0.2">
      <c r="B147" s="55" t="s">
        <v>105</v>
      </c>
      <c r="C147" s="56">
        <v>-1763362.39</v>
      </c>
      <c r="D147" s="56">
        <v>-1763362.39</v>
      </c>
      <c r="E147" s="56">
        <v>0</v>
      </c>
      <c r="F147" s="44"/>
    </row>
    <row r="148" spans="2:6" x14ac:dyDescent="0.2">
      <c r="B148" s="55" t="s">
        <v>106</v>
      </c>
      <c r="C148" s="56">
        <v>-347138.18</v>
      </c>
      <c r="D148" s="56">
        <v>-347138.18</v>
      </c>
      <c r="E148" s="56">
        <v>0</v>
      </c>
      <c r="F148" s="44"/>
    </row>
    <row r="149" spans="2:6" x14ac:dyDescent="0.2">
      <c r="B149" s="55" t="s">
        <v>107</v>
      </c>
      <c r="C149" s="56">
        <v>-344567.71</v>
      </c>
      <c r="D149" s="56">
        <v>-344567.71</v>
      </c>
      <c r="E149" s="56">
        <v>0</v>
      </c>
      <c r="F149" s="44"/>
    </row>
    <row r="150" spans="2:6" x14ac:dyDescent="0.2">
      <c r="B150" s="55" t="s">
        <v>108</v>
      </c>
      <c r="C150" s="56">
        <v>-1912573.46</v>
      </c>
      <c r="D150" s="56">
        <v>-1912573.46</v>
      </c>
      <c r="E150" s="56">
        <v>0</v>
      </c>
      <c r="F150" s="44"/>
    </row>
    <row r="151" spans="2:6" x14ac:dyDescent="0.2">
      <c r="B151" s="55" t="s">
        <v>109</v>
      </c>
      <c r="C151" s="56">
        <v>-2359464.58</v>
      </c>
      <c r="D151" s="56">
        <v>-2359464.58</v>
      </c>
      <c r="E151" s="56">
        <v>0</v>
      </c>
      <c r="F151" s="44"/>
    </row>
    <row r="152" spans="2:6" x14ac:dyDescent="0.2">
      <c r="B152" s="57" t="s">
        <v>110</v>
      </c>
      <c r="C152" s="56">
        <v>-713.24</v>
      </c>
      <c r="D152" s="56">
        <v>-713.24</v>
      </c>
      <c r="E152" s="56">
        <v>0</v>
      </c>
      <c r="F152" s="44"/>
    </row>
    <row r="153" spans="2:6" x14ac:dyDescent="0.2">
      <c r="B153" s="55" t="s">
        <v>111</v>
      </c>
      <c r="C153" s="56">
        <v>-604761.68000000005</v>
      </c>
      <c r="D153" s="56">
        <v>-604761.68000000005</v>
      </c>
      <c r="E153" s="56">
        <v>0</v>
      </c>
      <c r="F153" s="44"/>
    </row>
    <row r="154" spans="2:6" x14ac:dyDescent="0.2">
      <c r="B154" s="55" t="s">
        <v>112</v>
      </c>
      <c r="C154" s="56">
        <v>-888056.8</v>
      </c>
      <c r="D154" s="56">
        <v>-888056.8</v>
      </c>
      <c r="E154" s="56">
        <v>0</v>
      </c>
      <c r="F154" s="44"/>
    </row>
    <row r="155" spans="2:6" x14ac:dyDescent="0.2">
      <c r="B155" s="55" t="s">
        <v>113</v>
      </c>
      <c r="C155" s="56">
        <v>-282153.12</v>
      </c>
      <c r="D155" s="56">
        <v>-282153.12</v>
      </c>
      <c r="E155" s="56">
        <v>0</v>
      </c>
      <c r="F155" s="44"/>
    </row>
    <row r="156" spans="2:6" x14ac:dyDescent="0.2">
      <c r="B156" s="55" t="s">
        <v>114</v>
      </c>
      <c r="C156" s="56">
        <v>-149610</v>
      </c>
      <c r="D156" s="56">
        <v>-149610</v>
      </c>
      <c r="E156" s="56">
        <v>0</v>
      </c>
      <c r="F156" s="44"/>
    </row>
    <row r="157" spans="2:6" x14ac:dyDescent="0.2">
      <c r="B157" s="58"/>
      <c r="C157" s="26"/>
      <c r="D157" s="26"/>
      <c r="E157" s="26"/>
      <c r="F157" s="48">
        <v>0</v>
      </c>
    </row>
    <row r="158" spans="2:6" ht="18" customHeight="1" x14ac:dyDescent="0.2">
      <c r="C158" s="30">
        <f>C100+C106+C138</f>
        <v>117189925.88999999</v>
      </c>
      <c r="D158" s="30">
        <f>D100+D106+D138</f>
        <v>129221319.90000001</v>
      </c>
      <c r="E158" s="30">
        <f>E100+E106+E138</f>
        <v>12031394.01</v>
      </c>
      <c r="F158" s="59"/>
    </row>
    <row r="163" spans="2:6" ht="21.75" customHeight="1" x14ac:dyDescent="0.2">
      <c r="B163" s="17" t="s">
        <v>115</v>
      </c>
      <c r="C163" s="18" t="s">
        <v>56</v>
      </c>
      <c r="D163" s="18" t="s">
        <v>57</v>
      </c>
      <c r="E163" s="18" t="s">
        <v>58</v>
      </c>
      <c r="F163" s="18" t="s">
        <v>59</v>
      </c>
    </row>
    <row r="164" spans="2:6" x14ac:dyDescent="0.2">
      <c r="B164" s="60" t="s">
        <v>116</v>
      </c>
      <c r="C164" s="21"/>
      <c r="D164" s="21"/>
      <c r="E164" s="21"/>
      <c r="F164" s="54"/>
    </row>
    <row r="165" spans="2:6" x14ac:dyDescent="0.2">
      <c r="B165" s="61"/>
      <c r="C165" s="24"/>
      <c r="D165" s="24"/>
      <c r="E165" s="24"/>
      <c r="F165" s="44"/>
    </row>
    <row r="166" spans="2:6" x14ac:dyDescent="0.2">
      <c r="B166" s="61" t="s">
        <v>117</v>
      </c>
      <c r="C166" s="36">
        <f>SUM(C167:C168)</f>
        <v>0</v>
      </c>
      <c r="D166" s="36">
        <f t="shared" ref="D166" si="1">SUM(D167:D168)</f>
        <v>0</v>
      </c>
      <c r="E166" s="36"/>
      <c r="F166" s="44"/>
    </row>
    <row r="167" spans="2:6" x14ac:dyDescent="0.2">
      <c r="B167" s="62" t="s">
        <v>118</v>
      </c>
      <c r="C167" s="56">
        <v>71035.05</v>
      </c>
      <c r="D167" s="56">
        <v>71035.05</v>
      </c>
      <c r="E167" s="56"/>
      <c r="F167" s="44"/>
    </row>
    <row r="168" spans="2:6" x14ac:dyDescent="0.2">
      <c r="B168" s="62" t="s">
        <v>119</v>
      </c>
      <c r="C168" s="56">
        <v>-71035.05</v>
      </c>
      <c r="D168" s="56">
        <v>-71035.05</v>
      </c>
      <c r="E168" s="56"/>
      <c r="F168" s="44"/>
    </row>
    <row r="169" spans="2:6" x14ac:dyDescent="0.2">
      <c r="B169" s="61"/>
      <c r="C169" s="24"/>
      <c r="D169" s="24"/>
      <c r="E169" s="24"/>
      <c r="F169" s="44"/>
    </row>
    <row r="170" spans="2:6" x14ac:dyDescent="0.2">
      <c r="B170" s="63"/>
      <c r="C170" s="27"/>
      <c r="D170" s="27"/>
      <c r="E170" s="27"/>
      <c r="F170" s="48"/>
    </row>
    <row r="171" spans="2:6" ht="16.5" customHeight="1" x14ac:dyDescent="0.2">
      <c r="C171" s="30">
        <f>C166</f>
        <v>0</v>
      </c>
      <c r="D171" s="30">
        <f>D166</f>
        <v>0</v>
      </c>
      <c r="E171" s="30">
        <f>E166</f>
        <v>0</v>
      </c>
      <c r="F171" s="59"/>
    </row>
    <row r="172" spans="2:6" s="147" customFormat="1" ht="16.5" customHeight="1" x14ac:dyDescent="0.2">
      <c r="C172" s="148"/>
      <c r="D172" s="148"/>
      <c r="E172" s="148"/>
      <c r="F172" s="149"/>
    </row>
    <row r="173" spans="2:6" s="147" customFormat="1" ht="16.5" customHeight="1" x14ac:dyDescent="0.2">
      <c r="C173" s="148"/>
      <c r="D173" s="148"/>
      <c r="E173" s="148"/>
      <c r="F173" s="149"/>
    </row>
    <row r="176" spans="2:6" ht="27" customHeight="1" x14ac:dyDescent="0.2">
      <c r="B176" s="17" t="s">
        <v>120</v>
      </c>
      <c r="C176" s="18" t="s">
        <v>8</v>
      </c>
    </row>
    <row r="177" spans="2:4" x14ac:dyDescent="0.2">
      <c r="B177" s="19" t="s">
        <v>121</v>
      </c>
      <c r="C177" s="21"/>
    </row>
    <row r="178" spans="2:4" x14ac:dyDescent="0.2">
      <c r="B178" s="22"/>
      <c r="C178" s="24"/>
    </row>
    <row r="179" spans="2:4" x14ac:dyDescent="0.2">
      <c r="B179" s="25"/>
      <c r="C179" s="27"/>
    </row>
    <row r="180" spans="2:4" ht="15" customHeight="1" x14ac:dyDescent="0.2">
      <c r="C180" s="18">
        <f>SUM(C178:C179)</f>
        <v>0</v>
      </c>
    </row>
    <row r="181" spans="2:4" x14ac:dyDescent="0.2">
      <c r="B181" s="3"/>
    </row>
    <row r="182" spans="2:4" x14ac:dyDescent="0.2">
      <c r="B182" s="3"/>
    </row>
    <row r="183" spans="2:4" x14ac:dyDescent="0.2">
      <c r="B183" s="3"/>
    </row>
    <row r="185" spans="2:4" ht="22.5" customHeight="1" x14ac:dyDescent="0.2">
      <c r="B185" s="64" t="s">
        <v>122</v>
      </c>
      <c r="C185" s="65" t="s">
        <v>8</v>
      </c>
      <c r="D185" s="66" t="s">
        <v>123</v>
      </c>
    </row>
    <row r="186" spans="2:4" x14ac:dyDescent="0.2">
      <c r="B186" s="61" t="s">
        <v>124</v>
      </c>
      <c r="C186" s="67">
        <f>C187</f>
        <v>6000</v>
      </c>
      <c r="D186" s="68"/>
    </row>
    <row r="187" spans="2:4" x14ac:dyDescent="0.2">
      <c r="B187" s="62" t="s">
        <v>125</v>
      </c>
      <c r="C187" s="69">
        <v>6000</v>
      </c>
      <c r="D187" s="70"/>
    </row>
    <row r="188" spans="2:4" x14ac:dyDescent="0.2">
      <c r="B188" s="71"/>
      <c r="C188" s="72"/>
      <c r="D188" s="72"/>
    </row>
    <row r="189" spans="2:4" x14ac:dyDescent="0.2">
      <c r="B189" s="71"/>
      <c r="C189" s="72"/>
      <c r="D189" s="72"/>
    </row>
    <row r="190" spans="2:4" x14ac:dyDescent="0.2">
      <c r="B190" s="73"/>
      <c r="C190" s="74"/>
      <c r="D190" s="74"/>
    </row>
    <row r="191" spans="2:4" ht="14.25" customHeight="1" x14ac:dyDescent="0.2">
      <c r="C191" s="30">
        <f>C186</f>
        <v>6000</v>
      </c>
      <c r="D191" s="18"/>
    </row>
    <row r="198" spans="2:6" x14ac:dyDescent="0.2">
      <c r="B198" s="11" t="s">
        <v>126</v>
      </c>
    </row>
    <row r="200" spans="2:6" ht="20.25" customHeight="1" x14ac:dyDescent="0.2">
      <c r="B200" s="64" t="s">
        <v>127</v>
      </c>
      <c r="C200" s="65" t="s">
        <v>8</v>
      </c>
      <c r="D200" s="18" t="s">
        <v>24</v>
      </c>
      <c r="E200" s="18" t="s">
        <v>25</v>
      </c>
      <c r="F200" s="18" t="s">
        <v>26</v>
      </c>
    </row>
    <row r="201" spans="2:6" x14ac:dyDescent="0.2">
      <c r="B201" s="19" t="s">
        <v>128</v>
      </c>
      <c r="C201" s="75">
        <f>SUM(C202:C216)</f>
        <v>1113902.2000000002</v>
      </c>
      <c r="D201" s="54"/>
      <c r="E201" s="21"/>
      <c r="F201" s="21"/>
    </row>
    <row r="202" spans="2:6" x14ac:dyDescent="0.2">
      <c r="B202" s="55" t="s">
        <v>129</v>
      </c>
      <c r="C202" s="76">
        <v>350557.38</v>
      </c>
      <c r="D202" s="44"/>
      <c r="E202" s="24"/>
      <c r="F202" s="24"/>
    </row>
    <row r="203" spans="2:6" x14ac:dyDescent="0.2">
      <c r="B203" s="55" t="s">
        <v>130</v>
      </c>
      <c r="C203" s="76">
        <v>7733.96</v>
      </c>
      <c r="D203" s="44"/>
      <c r="E203" s="24"/>
      <c r="F203" s="24"/>
    </row>
    <row r="204" spans="2:6" x14ac:dyDescent="0.2">
      <c r="B204" s="55" t="s">
        <v>131</v>
      </c>
      <c r="C204" s="76">
        <v>0.99</v>
      </c>
      <c r="D204" s="44"/>
      <c r="E204" s="24"/>
      <c r="F204" s="24"/>
    </row>
    <row r="205" spans="2:6" x14ac:dyDescent="0.2">
      <c r="B205" s="55" t="s">
        <v>132</v>
      </c>
      <c r="C205" s="76">
        <v>0.24</v>
      </c>
      <c r="D205" s="44"/>
      <c r="E205" s="24"/>
      <c r="F205" s="24"/>
    </row>
    <row r="206" spans="2:6" x14ac:dyDescent="0.2">
      <c r="B206" s="55" t="s">
        <v>133</v>
      </c>
      <c r="C206" s="76">
        <v>57216</v>
      </c>
      <c r="D206" s="44"/>
      <c r="E206" s="24"/>
      <c r="F206" s="24"/>
    </row>
    <row r="207" spans="2:6" x14ac:dyDescent="0.2">
      <c r="B207" s="55" t="s">
        <v>134</v>
      </c>
      <c r="C207" s="76">
        <v>15818.39</v>
      </c>
      <c r="D207" s="44"/>
      <c r="E207" s="24"/>
      <c r="F207" s="24"/>
    </row>
    <row r="208" spans="2:6" x14ac:dyDescent="0.2">
      <c r="B208" s="55" t="s">
        <v>135</v>
      </c>
      <c r="C208" s="76">
        <v>21453.919999999998</v>
      </c>
      <c r="D208" s="44"/>
      <c r="E208" s="24"/>
      <c r="F208" s="24"/>
    </row>
    <row r="209" spans="2:6" x14ac:dyDescent="0.2">
      <c r="B209" s="55" t="s">
        <v>136</v>
      </c>
      <c r="C209" s="76">
        <v>48005.08</v>
      </c>
      <c r="D209" s="44"/>
      <c r="E209" s="24"/>
      <c r="F209" s="24"/>
    </row>
    <row r="210" spans="2:6" x14ac:dyDescent="0.2">
      <c r="B210" s="55" t="s">
        <v>137</v>
      </c>
      <c r="C210" s="76">
        <v>7800.21</v>
      </c>
      <c r="D210" s="44"/>
      <c r="E210" s="24"/>
      <c r="F210" s="24"/>
    </row>
    <row r="211" spans="2:6" x14ac:dyDescent="0.2">
      <c r="B211" s="55" t="s">
        <v>138</v>
      </c>
      <c r="C211" s="76">
        <v>8532.7199999999993</v>
      </c>
      <c r="D211" s="44"/>
      <c r="E211" s="24"/>
      <c r="F211" s="24"/>
    </row>
    <row r="212" spans="2:6" x14ac:dyDescent="0.2">
      <c r="B212" s="55" t="s">
        <v>139</v>
      </c>
      <c r="C212" s="76">
        <v>33678.300000000003</v>
      </c>
      <c r="D212" s="44"/>
      <c r="E212" s="24"/>
      <c r="F212" s="24"/>
    </row>
    <row r="213" spans="2:6" x14ac:dyDescent="0.2">
      <c r="B213" s="55" t="s">
        <v>140</v>
      </c>
      <c r="C213" s="76">
        <v>260917.7</v>
      </c>
      <c r="D213" s="44"/>
      <c r="E213" s="24"/>
      <c r="F213" s="24"/>
    </row>
    <row r="214" spans="2:6" x14ac:dyDescent="0.2">
      <c r="B214" s="55" t="s">
        <v>141</v>
      </c>
      <c r="C214" s="76">
        <v>4845</v>
      </c>
      <c r="D214" s="44"/>
      <c r="E214" s="24"/>
      <c r="F214" s="24"/>
    </row>
    <row r="215" spans="2:6" x14ac:dyDescent="0.2">
      <c r="B215" s="55" t="s">
        <v>142</v>
      </c>
      <c r="C215" s="76">
        <v>296452.34000000003</v>
      </c>
      <c r="D215" s="44"/>
      <c r="E215" s="24"/>
      <c r="F215" s="24"/>
    </row>
    <row r="216" spans="2:6" x14ac:dyDescent="0.2">
      <c r="B216" s="55" t="s">
        <v>143</v>
      </c>
      <c r="C216" s="76">
        <v>889.97</v>
      </c>
      <c r="D216" s="44"/>
      <c r="E216" s="24"/>
      <c r="F216" s="24"/>
    </row>
    <row r="217" spans="2:6" x14ac:dyDescent="0.2">
      <c r="B217" s="55"/>
      <c r="C217" s="77" t="s">
        <v>14</v>
      </c>
      <c r="D217" s="44"/>
      <c r="E217" s="24"/>
      <c r="F217" s="24"/>
    </row>
    <row r="218" spans="2:6" x14ac:dyDescent="0.2">
      <c r="B218" s="22" t="s">
        <v>144</v>
      </c>
      <c r="C218" s="77" t="s">
        <v>14</v>
      </c>
      <c r="D218" s="44"/>
      <c r="E218" s="24"/>
      <c r="F218" s="24"/>
    </row>
    <row r="219" spans="2:6" x14ac:dyDescent="0.2">
      <c r="B219" s="25"/>
      <c r="C219" s="27"/>
      <c r="D219" s="48"/>
      <c r="E219" s="27"/>
      <c r="F219" s="27"/>
    </row>
    <row r="220" spans="2:6" ht="16.5" customHeight="1" x14ac:dyDescent="0.2">
      <c r="C220" s="30">
        <f>SUM(C202:C216)</f>
        <v>1113902.2000000002</v>
      </c>
      <c r="D220" s="18">
        <f t="shared" ref="D220:F220" si="2">SUM(D218:D219)</f>
        <v>0</v>
      </c>
      <c r="E220" s="18">
        <f t="shared" si="2"/>
        <v>0</v>
      </c>
      <c r="F220" s="18">
        <f t="shared" si="2"/>
        <v>0</v>
      </c>
    </row>
    <row r="226" spans="2:5" ht="20.25" customHeight="1" x14ac:dyDescent="0.2">
      <c r="B226" s="78" t="s">
        <v>145</v>
      </c>
      <c r="C226" s="65" t="s">
        <v>8</v>
      </c>
      <c r="D226" s="18" t="s">
        <v>146</v>
      </c>
      <c r="E226" s="18" t="s">
        <v>123</v>
      </c>
    </row>
    <row r="227" spans="2:5" x14ac:dyDescent="0.2">
      <c r="B227" s="60" t="s">
        <v>147</v>
      </c>
      <c r="C227" s="79"/>
      <c r="D227" s="80"/>
      <c r="E227" s="81"/>
    </row>
    <row r="228" spans="2:5" x14ac:dyDescent="0.2">
      <c r="B228" s="82"/>
      <c r="C228" s="83"/>
      <c r="D228" s="84"/>
      <c r="E228" s="85"/>
    </row>
    <row r="229" spans="2:5" x14ac:dyDescent="0.2">
      <c r="B229" s="86"/>
      <c r="C229" s="87"/>
      <c r="D229" s="88"/>
      <c r="E229" s="89"/>
    </row>
    <row r="230" spans="2:5" ht="16.5" customHeight="1" x14ac:dyDescent="0.2">
      <c r="C230" s="18">
        <f>SUM(C228:C229)</f>
        <v>0</v>
      </c>
      <c r="D230" s="158"/>
      <c r="E230" s="159"/>
    </row>
    <row r="231" spans="2:5" s="147" customFormat="1" ht="16.5" customHeight="1" x14ac:dyDescent="0.2">
      <c r="C231" s="150"/>
      <c r="D231" s="151"/>
      <c r="E231" s="151"/>
    </row>
    <row r="232" spans="2:5" s="147" customFormat="1" ht="16.5" customHeight="1" x14ac:dyDescent="0.2">
      <c r="C232" s="150"/>
      <c r="D232" s="151"/>
      <c r="E232" s="151"/>
    </row>
    <row r="235" spans="2:5" ht="27.75" customHeight="1" x14ac:dyDescent="0.2">
      <c r="B235" s="78" t="s">
        <v>148</v>
      </c>
      <c r="C235" s="65" t="s">
        <v>8</v>
      </c>
      <c r="D235" s="18" t="s">
        <v>146</v>
      </c>
      <c r="E235" s="18" t="s">
        <v>123</v>
      </c>
    </row>
    <row r="236" spans="2:5" x14ac:dyDescent="0.2">
      <c r="B236" s="60" t="s">
        <v>149</v>
      </c>
      <c r="C236" s="79"/>
      <c r="D236" s="80"/>
      <c r="E236" s="81"/>
    </row>
    <row r="237" spans="2:5" x14ac:dyDescent="0.2">
      <c r="B237" s="82"/>
      <c r="C237" s="83"/>
      <c r="D237" s="84"/>
      <c r="E237" s="85"/>
    </row>
    <row r="238" spans="2:5" x14ac:dyDescent="0.2">
      <c r="B238" s="86"/>
      <c r="C238" s="87"/>
      <c r="D238" s="88"/>
      <c r="E238" s="89"/>
    </row>
    <row r="239" spans="2:5" ht="15" customHeight="1" x14ac:dyDescent="0.2">
      <c r="C239" s="18">
        <f>SUM(C237:C238)</f>
        <v>0</v>
      </c>
      <c r="D239" s="158"/>
      <c r="E239" s="159"/>
    </row>
    <row r="240" spans="2:5" s="147" customFormat="1" ht="15" customHeight="1" x14ac:dyDescent="0.2">
      <c r="C240" s="150"/>
      <c r="D240" s="151"/>
      <c r="E240" s="151"/>
    </row>
    <row r="241" spans="2:5" s="147" customFormat="1" ht="15" customHeight="1" x14ac:dyDescent="0.2">
      <c r="C241" s="150"/>
      <c r="D241" s="151"/>
      <c r="E241" s="151"/>
    </row>
    <row r="242" spans="2:5" x14ac:dyDescent="0.2">
      <c r="B242" s="3"/>
    </row>
    <row r="244" spans="2:5" ht="24" customHeight="1" x14ac:dyDescent="0.2">
      <c r="B244" s="78" t="s">
        <v>150</v>
      </c>
      <c r="C244" s="65" t="s">
        <v>8</v>
      </c>
      <c r="D244" s="18" t="s">
        <v>146</v>
      </c>
      <c r="E244" s="18" t="s">
        <v>123</v>
      </c>
    </row>
    <row r="245" spans="2:5" x14ac:dyDescent="0.2">
      <c r="B245" s="60" t="s">
        <v>151</v>
      </c>
      <c r="C245" s="79"/>
      <c r="D245" s="80"/>
      <c r="E245" s="81"/>
    </row>
    <row r="246" spans="2:5" x14ac:dyDescent="0.2">
      <c r="B246" s="82"/>
      <c r="C246" s="83"/>
      <c r="D246" s="84"/>
      <c r="E246" s="85"/>
    </row>
    <row r="247" spans="2:5" x14ac:dyDescent="0.2">
      <c r="B247" s="86"/>
      <c r="C247" s="87"/>
      <c r="D247" s="88"/>
      <c r="E247" s="89"/>
    </row>
    <row r="248" spans="2:5" ht="16.5" customHeight="1" x14ac:dyDescent="0.2">
      <c r="C248" s="18">
        <f>SUM(C246:C247)</f>
        <v>0</v>
      </c>
      <c r="D248" s="158"/>
      <c r="E248" s="159"/>
    </row>
    <row r="249" spans="2:5" s="147" customFormat="1" ht="16.5" customHeight="1" x14ac:dyDescent="0.2">
      <c r="C249" s="150"/>
      <c r="D249" s="151"/>
      <c r="E249" s="151"/>
    </row>
    <row r="250" spans="2:5" s="147" customFormat="1" ht="16.5" customHeight="1" x14ac:dyDescent="0.2">
      <c r="C250" s="150"/>
      <c r="D250" s="151"/>
      <c r="E250" s="151"/>
    </row>
    <row r="253" spans="2:5" ht="24" customHeight="1" x14ac:dyDescent="0.2">
      <c r="B253" s="78" t="s">
        <v>152</v>
      </c>
      <c r="C253" s="65" t="s">
        <v>8</v>
      </c>
      <c r="D253" s="90" t="s">
        <v>146</v>
      </c>
      <c r="E253" s="90" t="s">
        <v>48</v>
      </c>
    </row>
    <row r="254" spans="2:5" x14ac:dyDescent="0.2">
      <c r="B254" s="19" t="s">
        <v>153</v>
      </c>
      <c r="C254" s="91">
        <f>SUM(C255:C255)</f>
        <v>8125</v>
      </c>
      <c r="D254" s="21">
        <v>0</v>
      </c>
      <c r="E254" s="21">
        <v>0</v>
      </c>
    </row>
    <row r="255" spans="2:5" x14ac:dyDescent="0.2">
      <c r="B255" s="55" t="s">
        <v>154</v>
      </c>
      <c r="C255" s="92">
        <v>8125</v>
      </c>
      <c r="D255" s="24"/>
      <c r="E255" s="24"/>
    </row>
    <row r="256" spans="2:5" x14ac:dyDescent="0.2">
      <c r="B256" s="25"/>
      <c r="C256" s="93"/>
      <c r="D256" s="94">
        <v>0</v>
      </c>
      <c r="E256" s="94">
        <v>0</v>
      </c>
    </row>
    <row r="257" spans="2:5" ht="18.75" customHeight="1" x14ac:dyDescent="0.2">
      <c r="C257" s="28">
        <f>C254</f>
        <v>8125</v>
      </c>
      <c r="D257" s="158"/>
      <c r="E257" s="159"/>
    </row>
    <row r="262" spans="2:5" x14ac:dyDescent="0.2">
      <c r="B262" s="11" t="s">
        <v>155</v>
      </c>
    </row>
    <row r="263" spans="2:5" x14ac:dyDescent="0.2">
      <c r="B263" s="11"/>
    </row>
    <row r="264" spans="2:5" x14ac:dyDescent="0.2">
      <c r="B264" s="11" t="s">
        <v>156</v>
      </c>
    </row>
    <row r="266" spans="2:5" ht="24" customHeight="1" x14ac:dyDescent="0.2">
      <c r="B266" s="64" t="s">
        <v>157</v>
      </c>
      <c r="C266" s="95" t="s">
        <v>8</v>
      </c>
      <c r="D266" s="18" t="s">
        <v>158</v>
      </c>
      <c r="E266" s="18" t="s">
        <v>48</v>
      </c>
    </row>
    <row r="267" spans="2:5" x14ac:dyDescent="0.2">
      <c r="B267" s="96" t="s">
        <v>159</v>
      </c>
      <c r="C267" s="56">
        <v>24000</v>
      </c>
      <c r="D267" s="44"/>
      <c r="E267" s="24"/>
    </row>
    <row r="268" spans="2:5" x14ac:dyDescent="0.2">
      <c r="B268" s="57" t="s">
        <v>160</v>
      </c>
      <c r="C268" s="56">
        <v>24000</v>
      </c>
      <c r="D268" s="44"/>
      <c r="E268" s="24"/>
    </row>
    <row r="269" spans="2:5" x14ac:dyDescent="0.2">
      <c r="B269" s="57" t="s">
        <v>161</v>
      </c>
      <c r="C269" s="56">
        <v>351900</v>
      </c>
      <c r="D269" s="44"/>
      <c r="E269" s="24"/>
    </row>
    <row r="270" spans="2:5" x14ac:dyDescent="0.2">
      <c r="B270" s="55" t="s">
        <v>162</v>
      </c>
      <c r="C270" s="56">
        <v>5680</v>
      </c>
      <c r="D270" s="44"/>
      <c r="E270" s="24"/>
    </row>
    <row r="271" spans="2:5" x14ac:dyDescent="0.2">
      <c r="B271" s="55" t="s">
        <v>163</v>
      </c>
      <c r="C271" s="56">
        <v>1201606</v>
      </c>
      <c r="D271" s="44"/>
      <c r="E271" s="24"/>
    </row>
    <row r="272" spans="2:5" x14ac:dyDescent="0.2">
      <c r="B272" s="55" t="s">
        <v>164</v>
      </c>
      <c r="C272" s="56">
        <v>70560</v>
      </c>
      <c r="D272" s="44"/>
      <c r="E272" s="24"/>
    </row>
    <row r="273" spans="2:5" x14ac:dyDescent="0.2">
      <c r="B273" s="57" t="s">
        <v>165</v>
      </c>
      <c r="C273" s="56">
        <v>103300</v>
      </c>
      <c r="D273" s="44"/>
      <c r="E273" s="24"/>
    </row>
    <row r="274" spans="2:5" x14ac:dyDescent="0.2">
      <c r="B274" s="55" t="s">
        <v>166</v>
      </c>
      <c r="C274" s="56">
        <v>1144577.94</v>
      </c>
      <c r="D274" s="44"/>
      <c r="E274" s="24"/>
    </row>
    <row r="275" spans="2:5" x14ac:dyDescent="0.2">
      <c r="B275" s="55" t="s">
        <v>167</v>
      </c>
      <c r="C275" s="56">
        <v>2877623.94</v>
      </c>
      <c r="D275" s="44"/>
      <c r="E275" s="24"/>
    </row>
    <row r="276" spans="2:5" x14ac:dyDescent="0.2">
      <c r="B276" s="55" t="s">
        <v>168</v>
      </c>
      <c r="C276" s="56">
        <v>2901623.94</v>
      </c>
      <c r="D276" s="44"/>
      <c r="E276" s="24"/>
    </row>
    <row r="277" spans="2:5" x14ac:dyDescent="0.2">
      <c r="B277" s="55" t="s">
        <v>169</v>
      </c>
      <c r="C277" s="56">
        <v>2283.48</v>
      </c>
      <c r="D277" s="44"/>
      <c r="E277" s="24"/>
    </row>
    <row r="278" spans="2:5" x14ac:dyDescent="0.2">
      <c r="B278" s="55" t="s">
        <v>170</v>
      </c>
      <c r="C278" s="56">
        <v>2283.48</v>
      </c>
      <c r="D278" s="44"/>
      <c r="E278" s="24"/>
    </row>
    <row r="279" spans="2:5" x14ac:dyDescent="0.2">
      <c r="B279" s="55" t="s">
        <v>171</v>
      </c>
      <c r="C279" s="56">
        <v>11515</v>
      </c>
      <c r="D279" s="44"/>
      <c r="E279" s="24"/>
    </row>
    <row r="280" spans="2:5" x14ac:dyDescent="0.2">
      <c r="B280" s="55" t="s">
        <v>172</v>
      </c>
      <c r="C280" s="56">
        <v>775100</v>
      </c>
      <c r="D280" s="44"/>
      <c r="E280" s="24"/>
    </row>
    <row r="281" spans="2:5" x14ac:dyDescent="0.2">
      <c r="B281" s="55" t="s">
        <v>173</v>
      </c>
      <c r="C281" s="56">
        <v>786615</v>
      </c>
      <c r="D281" s="44"/>
      <c r="E281" s="24"/>
    </row>
    <row r="282" spans="2:5" x14ac:dyDescent="0.2">
      <c r="B282" s="55" t="s">
        <v>174</v>
      </c>
      <c r="C282" s="56">
        <v>788898.48</v>
      </c>
      <c r="D282" s="44"/>
      <c r="E282" s="24"/>
    </row>
    <row r="283" spans="2:5" x14ac:dyDescent="0.2">
      <c r="B283" s="22" t="s">
        <v>175</v>
      </c>
      <c r="C283" s="53">
        <v>3690522.42</v>
      </c>
      <c r="D283" s="44"/>
      <c r="E283" s="24"/>
    </row>
    <row r="284" spans="2:5" x14ac:dyDescent="0.2">
      <c r="B284" s="55" t="s">
        <v>176</v>
      </c>
      <c r="C284" s="56">
        <v>14199657.5</v>
      </c>
      <c r="D284" s="44"/>
      <c r="E284" s="24"/>
    </row>
    <row r="285" spans="2:5" x14ac:dyDescent="0.2">
      <c r="B285" s="55" t="s">
        <v>177</v>
      </c>
      <c r="C285" s="56">
        <v>567753.19999999995</v>
      </c>
      <c r="D285" s="44"/>
      <c r="E285" s="24"/>
    </row>
    <row r="286" spans="2:5" x14ac:dyDescent="0.2">
      <c r="B286" s="55" t="s">
        <v>178</v>
      </c>
      <c r="C286" s="56">
        <v>1658079.3</v>
      </c>
      <c r="D286" s="44"/>
      <c r="E286" s="24"/>
    </row>
    <row r="287" spans="2:5" x14ac:dyDescent="0.2">
      <c r="B287" s="55" t="s">
        <v>179</v>
      </c>
      <c r="C287" s="56">
        <v>16425490</v>
      </c>
      <c r="D287" s="44"/>
      <c r="E287" s="24"/>
    </row>
    <row r="288" spans="2:5" x14ac:dyDescent="0.2">
      <c r="B288" s="55" t="s">
        <v>180</v>
      </c>
      <c r="C288" s="56">
        <v>16425490</v>
      </c>
      <c r="D288" s="44"/>
      <c r="E288" s="24"/>
    </row>
    <row r="289" spans="2:5" x14ac:dyDescent="0.2">
      <c r="B289" s="55" t="s">
        <v>181</v>
      </c>
      <c r="C289" s="56">
        <v>14753959.51</v>
      </c>
      <c r="D289" s="44"/>
      <c r="E289" s="24"/>
    </row>
    <row r="290" spans="2:5" x14ac:dyDescent="0.2">
      <c r="B290" s="55" t="s">
        <v>182</v>
      </c>
      <c r="C290" s="56">
        <v>751000</v>
      </c>
      <c r="D290" s="44"/>
      <c r="E290" s="24"/>
    </row>
    <row r="291" spans="2:5" x14ac:dyDescent="0.2">
      <c r="B291" s="55" t="s">
        <v>183</v>
      </c>
      <c r="C291" s="56">
        <v>4483180.5999999996</v>
      </c>
      <c r="D291" s="44"/>
      <c r="E291" s="24"/>
    </row>
    <row r="292" spans="2:5" x14ac:dyDescent="0.2">
      <c r="B292" s="55" t="s">
        <v>184</v>
      </c>
      <c r="C292" s="56">
        <v>19988140.109999999</v>
      </c>
      <c r="D292" s="44"/>
      <c r="E292" s="24"/>
    </row>
    <row r="293" spans="2:5" x14ac:dyDescent="0.2">
      <c r="B293" s="55" t="s">
        <v>185</v>
      </c>
      <c r="C293" s="56">
        <v>19988140.109999999</v>
      </c>
      <c r="D293" s="44"/>
      <c r="E293" s="24"/>
    </row>
    <row r="294" spans="2:5" x14ac:dyDescent="0.2">
      <c r="B294" s="22" t="s">
        <v>186</v>
      </c>
      <c r="C294" s="53">
        <v>36413630.109999999</v>
      </c>
      <c r="D294" s="44"/>
      <c r="E294" s="24"/>
    </row>
    <row r="295" spans="2:5" x14ac:dyDescent="0.2">
      <c r="B295" s="25"/>
      <c r="C295" s="97" t="s">
        <v>14</v>
      </c>
      <c r="D295" s="48"/>
      <c r="E295" s="27"/>
    </row>
    <row r="296" spans="2:5" ht="15.75" customHeight="1" x14ac:dyDescent="0.2">
      <c r="C296" s="98">
        <f>C294+C283</f>
        <v>40104152.530000001</v>
      </c>
      <c r="D296" s="158"/>
      <c r="E296" s="159"/>
    </row>
    <row r="297" spans="2:5" x14ac:dyDescent="0.2">
      <c r="C297" s="99" t="s">
        <v>14</v>
      </c>
    </row>
    <row r="298" spans="2:5" x14ac:dyDescent="0.2">
      <c r="C298" s="99"/>
    </row>
    <row r="299" spans="2:5" x14ac:dyDescent="0.2">
      <c r="C299" s="99"/>
    </row>
    <row r="301" spans="2:5" ht="24.75" customHeight="1" x14ac:dyDescent="0.2">
      <c r="B301" s="64" t="s">
        <v>187</v>
      </c>
      <c r="C301" s="95" t="s">
        <v>8</v>
      </c>
      <c r="D301" s="18" t="s">
        <v>158</v>
      </c>
      <c r="E301" s="18" t="s">
        <v>48</v>
      </c>
    </row>
    <row r="302" spans="2:5" ht="25.5" x14ac:dyDescent="0.2">
      <c r="B302" s="100" t="s">
        <v>188</v>
      </c>
      <c r="C302" s="101">
        <f>C303+C306</f>
        <v>135067.77000000002</v>
      </c>
      <c r="D302" s="21"/>
      <c r="E302" s="21"/>
    </row>
    <row r="303" spans="2:5" x14ac:dyDescent="0.2">
      <c r="B303" s="22" t="s">
        <v>189</v>
      </c>
      <c r="C303" s="36">
        <f>C304</f>
        <v>135067.07</v>
      </c>
      <c r="D303" s="24"/>
      <c r="E303" s="24"/>
    </row>
    <row r="304" spans="2:5" x14ac:dyDescent="0.2">
      <c r="B304" s="55" t="s">
        <v>190</v>
      </c>
      <c r="C304" s="23">
        <v>135067.07</v>
      </c>
      <c r="D304" s="24"/>
      <c r="E304" s="24"/>
    </row>
    <row r="305" spans="2:5" x14ac:dyDescent="0.2">
      <c r="B305" s="55"/>
      <c r="C305" s="23"/>
      <c r="D305" s="24"/>
      <c r="E305" s="24"/>
    </row>
    <row r="306" spans="2:5" x14ac:dyDescent="0.2">
      <c r="B306" s="22" t="s">
        <v>191</v>
      </c>
      <c r="C306" s="36">
        <f>C307</f>
        <v>0.7</v>
      </c>
      <c r="D306" s="24"/>
      <c r="E306" s="24"/>
    </row>
    <row r="307" spans="2:5" x14ac:dyDescent="0.2">
      <c r="B307" s="55" t="s">
        <v>192</v>
      </c>
      <c r="C307" s="23">
        <v>0.7</v>
      </c>
      <c r="D307" s="24"/>
      <c r="E307" s="24"/>
    </row>
    <row r="308" spans="2:5" x14ac:dyDescent="0.2">
      <c r="B308" s="25"/>
      <c r="C308" s="26"/>
      <c r="D308" s="27"/>
      <c r="E308" s="27"/>
    </row>
    <row r="309" spans="2:5" ht="16.5" customHeight="1" x14ac:dyDescent="0.2">
      <c r="C309" s="28">
        <f>C303+C306</f>
        <v>135067.77000000002</v>
      </c>
      <c r="D309" s="158"/>
      <c r="E309" s="159"/>
    </row>
    <row r="313" spans="2:5" x14ac:dyDescent="0.2">
      <c r="B313" s="11" t="s">
        <v>193</v>
      </c>
    </row>
    <row r="315" spans="2:5" ht="26.25" customHeight="1" x14ac:dyDescent="0.2">
      <c r="B315" s="78" t="s">
        <v>194</v>
      </c>
      <c r="C315" s="65" t="s">
        <v>8</v>
      </c>
      <c r="D315" s="90" t="s">
        <v>195</v>
      </c>
      <c r="E315" s="18" t="s">
        <v>196</v>
      </c>
    </row>
    <row r="316" spans="2:5" x14ac:dyDescent="0.2">
      <c r="B316" s="19" t="s">
        <v>197</v>
      </c>
      <c r="C316" s="102">
        <f>SUM(C317:C386)</f>
        <v>31447461.590000007</v>
      </c>
      <c r="D316" s="91">
        <f>SUM(D317:D386)</f>
        <v>100.04670000000006</v>
      </c>
      <c r="E316" s="54">
        <v>0</v>
      </c>
    </row>
    <row r="317" spans="2:5" x14ac:dyDescent="0.2">
      <c r="B317" s="103" t="s">
        <v>198</v>
      </c>
      <c r="C317" s="56">
        <v>16096919.57</v>
      </c>
      <c r="D317" s="104">
        <v>51.186700000000002</v>
      </c>
      <c r="E317" s="44"/>
    </row>
    <row r="318" spans="2:5" x14ac:dyDescent="0.2">
      <c r="B318" s="103" t="s">
        <v>199</v>
      </c>
      <c r="C318" s="56">
        <v>875857.23</v>
      </c>
      <c r="D318" s="104">
        <v>2.7850999999999999</v>
      </c>
      <c r="E318" s="44"/>
    </row>
    <row r="319" spans="2:5" x14ac:dyDescent="0.2">
      <c r="B319" s="103" t="s">
        <v>200</v>
      </c>
      <c r="C319" s="56">
        <v>1376257.32</v>
      </c>
      <c r="D319" s="104">
        <v>4.3764000000000003</v>
      </c>
      <c r="E319" s="44"/>
    </row>
    <row r="320" spans="2:5" x14ac:dyDescent="0.2">
      <c r="B320" s="103" t="s">
        <v>201</v>
      </c>
      <c r="C320" s="56">
        <v>1044404.82</v>
      </c>
      <c r="D320" s="104">
        <v>3.3210999999999999</v>
      </c>
      <c r="E320" s="44"/>
    </row>
    <row r="321" spans="2:5" x14ac:dyDescent="0.2">
      <c r="B321" s="103" t="s">
        <v>202</v>
      </c>
      <c r="C321" s="56">
        <v>2500692.87</v>
      </c>
      <c r="D321" s="104">
        <v>7.952</v>
      </c>
      <c r="E321" s="44"/>
    </row>
    <row r="322" spans="2:5" x14ac:dyDescent="0.2">
      <c r="B322" s="103" t="s">
        <v>203</v>
      </c>
      <c r="C322" s="56">
        <v>868623.62</v>
      </c>
      <c r="D322" s="104">
        <v>2.7621000000000002</v>
      </c>
      <c r="E322" s="44"/>
    </row>
    <row r="323" spans="2:5" x14ac:dyDescent="0.2">
      <c r="B323" s="103" t="s">
        <v>204</v>
      </c>
      <c r="C323" s="56">
        <v>408910.6</v>
      </c>
      <c r="D323" s="104">
        <v>1.3003</v>
      </c>
      <c r="E323" s="44"/>
    </row>
    <row r="324" spans="2:5" x14ac:dyDescent="0.2">
      <c r="B324" s="103" t="s">
        <v>205</v>
      </c>
      <c r="C324" s="56">
        <v>1191888.1399999999</v>
      </c>
      <c r="D324" s="104">
        <v>3.7900999999999998</v>
      </c>
      <c r="E324" s="44"/>
    </row>
    <row r="325" spans="2:5" x14ac:dyDescent="0.2">
      <c r="B325" s="103" t="s">
        <v>206</v>
      </c>
      <c r="C325" s="56">
        <v>91375.47</v>
      </c>
      <c r="D325" s="104">
        <v>0.29060000000000002</v>
      </c>
      <c r="E325" s="44"/>
    </row>
    <row r="326" spans="2:5" x14ac:dyDescent="0.2">
      <c r="B326" s="57" t="s">
        <v>207</v>
      </c>
      <c r="C326" s="56">
        <v>155204.01</v>
      </c>
      <c r="D326" s="104">
        <v>0.49349999999999999</v>
      </c>
      <c r="E326" s="44"/>
    </row>
    <row r="327" spans="2:5" x14ac:dyDescent="0.2">
      <c r="B327" s="57" t="s">
        <v>208</v>
      </c>
      <c r="C327" s="56">
        <v>8129.28</v>
      </c>
      <c r="D327" s="104">
        <v>2.5899999999999999E-2</v>
      </c>
      <c r="E327" s="44"/>
    </row>
    <row r="328" spans="2:5" x14ac:dyDescent="0.2">
      <c r="B328" s="57" t="s">
        <v>209</v>
      </c>
      <c r="C328" s="56">
        <v>375</v>
      </c>
      <c r="D328" s="104">
        <v>1.1999999999999999E-3</v>
      </c>
      <c r="E328" s="44"/>
    </row>
    <row r="329" spans="2:5" x14ac:dyDescent="0.2">
      <c r="B329" s="103" t="s">
        <v>210</v>
      </c>
      <c r="C329" s="56">
        <v>99731.96</v>
      </c>
      <c r="D329" s="104">
        <v>0.31709999999999999</v>
      </c>
      <c r="E329" s="44"/>
    </row>
    <row r="330" spans="2:5" x14ac:dyDescent="0.2">
      <c r="B330" s="103" t="s">
        <v>211</v>
      </c>
      <c r="C330" s="56">
        <v>975796.91</v>
      </c>
      <c r="D330" s="104">
        <v>3.1029</v>
      </c>
      <c r="E330" s="44"/>
    </row>
    <row r="331" spans="2:5" x14ac:dyDescent="0.2">
      <c r="B331" s="57" t="s">
        <v>212</v>
      </c>
      <c r="C331" s="56">
        <v>22770.799999999999</v>
      </c>
      <c r="D331" s="104">
        <v>7.2400000000000006E-2</v>
      </c>
      <c r="E331" s="44"/>
    </row>
    <row r="332" spans="2:5" x14ac:dyDescent="0.2">
      <c r="B332" s="103" t="s">
        <v>213</v>
      </c>
      <c r="C332" s="56">
        <v>25923.85</v>
      </c>
      <c r="D332" s="104">
        <v>8.2400000000000001E-2</v>
      </c>
      <c r="E332" s="44"/>
    </row>
    <row r="333" spans="2:5" x14ac:dyDescent="0.2">
      <c r="B333" s="103" t="s">
        <v>214</v>
      </c>
      <c r="C333" s="56">
        <v>76749.2</v>
      </c>
      <c r="D333" s="104">
        <v>0.24410000000000001</v>
      </c>
      <c r="E333" s="44"/>
    </row>
    <row r="334" spans="2:5" x14ac:dyDescent="0.2">
      <c r="B334" s="57" t="s">
        <v>215</v>
      </c>
      <c r="C334" s="56">
        <v>900</v>
      </c>
      <c r="D334" s="104">
        <v>2.8999999999999998E-3</v>
      </c>
      <c r="E334" s="44"/>
    </row>
    <row r="335" spans="2:5" x14ac:dyDescent="0.2">
      <c r="B335" s="103" t="s">
        <v>216</v>
      </c>
      <c r="C335" s="56">
        <v>3072</v>
      </c>
      <c r="D335" s="104">
        <v>9.7999999999999997E-3</v>
      </c>
      <c r="E335" s="44"/>
    </row>
    <row r="336" spans="2:5" x14ac:dyDescent="0.2">
      <c r="B336" s="103" t="s">
        <v>217</v>
      </c>
      <c r="C336" s="56">
        <v>20662.3</v>
      </c>
      <c r="D336" s="104">
        <v>6.5699999999999995E-2</v>
      </c>
      <c r="E336" s="44"/>
    </row>
    <row r="337" spans="2:5" x14ac:dyDescent="0.2">
      <c r="B337" s="103" t="s">
        <v>218</v>
      </c>
      <c r="C337" s="56">
        <v>30667.4</v>
      </c>
      <c r="D337" s="104">
        <v>9.7500000000000003E-2</v>
      </c>
      <c r="E337" s="44"/>
    </row>
    <row r="338" spans="2:5" x14ac:dyDescent="0.2">
      <c r="B338" s="57" t="s">
        <v>219</v>
      </c>
      <c r="C338" s="56">
        <v>2589</v>
      </c>
      <c r="D338" s="104">
        <v>8.2000000000000007E-3</v>
      </c>
      <c r="E338" s="44"/>
    </row>
    <row r="339" spans="2:5" x14ac:dyDescent="0.2">
      <c r="B339" s="103" t="s">
        <v>220</v>
      </c>
      <c r="C339" s="56">
        <v>5960</v>
      </c>
      <c r="D339" s="104">
        <v>1.9E-2</v>
      </c>
      <c r="E339" s="44"/>
    </row>
    <row r="340" spans="2:5" x14ac:dyDescent="0.2">
      <c r="B340" s="105" t="s">
        <v>221</v>
      </c>
      <c r="C340" s="56">
        <v>5301.5</v>
      </c>
      <c r="D340" s="104">
        <v>1.6899999999999998E-2</v>
      </c>
      <c r="E340" s="44"/>
    </row>
    <row r="341" spans="2:5" x14ac:dyDescent="0.2">
      <c r="B341" s="105" t="s">
        <v>222</v>
      </c>
      <c r="C341" s="56">
        <v>16568</v>
      </c>
      <c r="D341" s="104">
        <v>5.2699999999999997E-2</v>
      </c>
      <c r="E341" s="44"/>
    </row>
    <row r="342" spans="2:5" x14ac:dyDescent="0.2">
      <c r="B342" s="105" t="s">
        <v>223</v>
      </c>
      <c r="C342" s="56">
        <v>450</v>
      </c>
      <c r="D342" s="104">
        <v>1.4E-3</v>
      </c>
      <c r="E342" s="44"/>
    </row>
    <row r="343" spans="2:5" x14ac:dyDescent="0.2">
      <c r="B343" s="105" t="s">
        <v>224</v>
      </c>
      <c r="C343" s="56">
        <v>294245.46999999997</v>
      </c>
      <c r="D343" s="104">
        <v>0.93569999999999998</v>
      </c>
      <c r="E343" s="44"/>
    </row>
    <row r="344" spans="2:5" x14ac:dyDescent="0.2">
      <c r="B344" s="105" t="s">
        <v>225</v>
      </c>
      <c r="C344" s="56">
        <v>19137</v>
      </c>
      <c r="D344" s="104">
        <v>6.0900000000000003E-2</v>
      </c>
      <c r="E344" s="44"/>
    </row>
    <row r="345" spans="2:5" x14ac:dyDescent="0.2">
      <c r="B345" s="105" t="s">
        <v>226</v>
      </c>
      <c r="C345" s="56">
        <v>19719.400000000001</v>
      </c>
      <c r="D345" s="104">
        <v>6.2700000000000006E-2</v>
      </c>
      <c r="E345" s="44"/>
    </row>
    <row r="346" spans="2:5" x14ac:dyDescent="0.2">
      <c r="B346" s="57" t="s">
        <v>227</v>
      </c>
      <c r="C346" s="56">
        <v>276</v>
      </c>
      <c r="D346" s="104">
        <v>8.9999999999999998E-4</v>
      </c>
      <c r="E346" s="44"/>
    </row>
    <row r="347" spans="2:5" x14ac:dyDescent="0.2">
      <c r="B347" s="105" t="s">
        <v>228</v>
      </c>
      <c r="C347" s="56">
        <v>3503.04</v>
      </c>
      <c r="D347" s="104">
        <v>1.11E-2</v>
      </c>
      <c r="E347" s="44"/>
    </row>
    <row r="348" spans="2:5" x14ac:dyDescent="0.2">
      <c r="B348" s="57" t="s">
        <v>229</v>
      </c>
      <c r="C348" s="56">
        <v>5382</v>
      </c>
      <c r="D348" s="104">
        <v>1.7100000000000001E-2</v>
      </c>
      <c r="E348" s="44"/>
    </row>
    <row r="349" spans="2:5" x14ac:dyDescent="0.2">
      <c r="B349" s="57" t="s">
        <v>230</v>
      </c>
      <c r="C349" s="56">
        <v>625</v>
      </c>
      <c r="D349" s="104">
        <v>2E-3</v>
      </c>
      <c r="E349" s="44"/>
    </row>
    <row r="350" spans="2:5" x14ac:dyDescent="0.2">
      <c r="B350" s="103" t="s">
        <v>231</v>
      </c>
      <c r="C350" s="56">
        <v>272536</v>
      </c>
      <c r="D350" s="104">
        <v>0.86660000000000004</v>
      </c>
      <c r="E350" s="44"/>
    </row>
    <row r="351" spans="2:5" x14ac:dyDescent="0.2">
      <c r="B351" s="103" t="s">
        <v>232</v>
      </c>
      <c r="C351" s="56">
        <v>10070.1</v>
      </c>
      <c r="D351" s="104">
        <v>3.2000000000000001E-2</v>
      </c>
      <c r="E351" s="44"/>
    </row>
    <row r="352" spans="2:5" x14ac:dyDescent="0.2">
      <c r="B352" s="103" t="s">
        <v>233</v>
      </c>
      <c r="C352" s="56">
        <v>88589</v>
      </c>
      <c r="D352" s="104">
        <v>0.28170000000000001</v>
      </c>
      <c r="E352" s="44"/>
    </row>
    <row r="353" spans="2:5" x14ac:dyDescent="0.2">
      <c r="B353" s="103" t="s">
        <v>234</v>
      </c>
      <c r="C353" s="56">
        <v>37885.24</v>
      </c>
      <c r="D353" s="104">
        <v>0.1205</v>
      </c>
      <c r="E353" s="44"/>
    </row>
    <row r="354" spans="2:5" x14ac:dyDescent="0.2">
      <c r="B354" s="103" t="s">
        <v>235</v>
      </c>
      <c r="C354" s="56">
        <v>459049.34</v>
      </c>
      <c r="D354" s="104">
        <v>1.4597</v>
      </c>
      <c r="E354" s="44"/>
    </row>
    <row r="355" spans="2:5" x14ac:dyDescent="0.2">
      <c r="B355" s="103" t="s">
        <v>236</v>
      </c>
      <c r="C355" s="56">
        <v>2153.27</v>
      </c>
      <c r="D355" s="104">
        <v>6.7999999999999996E-3</v>
      </c>
      <c r="E355" s="44"/>
    </row>
    <row r="356" spans="2:5" x14ac:dyDescent="0.2">
      <c r="B356" s="105" t="s">
        <v>237</v>
      </c>
      <c r="C356" s="56">
        <v>188250.05</v>
      </c>
      <c r="D356" s="104">
        <v>0.59860000000000002</v>
      </c>
      <c r="E356" s="44"/>
    </row>
    <row r="357" spans="2:5" x14ac:dyDescent="0.2">
      <c r="B357" s="57" t="s">
        <v>238</v>
      </c>
      <c r="C357" s="56">
        <v>251499</v>
      </c>
      <c r="D357" s="104">
        <v>0.79969999999999997</v>
      </c>
      <c r="E357" s="44"/>
    </row>
    <row r="358" spans="2:5" x14ac:dyDescent="0.2">
      <c r="B358" s="103" t="s">
        <v>239</v>
      </c>
      <c r="C358" s="56">
        <v>63968.36</v>
      </c>
      <c r="D358" s="104">
        <v>0.2034</v>
      </c>
      <c r="E358" s="44"/>
    </row>
    <row r="359" spans="2:5" x14ac:dyDescent="0.2">
      <c r="B359" s="57" t="s">
        <v>240</v>
      </c>
      <c r="C359" s="56">
        <v>2872.38</v>
      </c>
      <c r="D359" s="104">
        <v>9.1000000000000004E-3</v>
      </c>
      <c r="E359" s="44"/>
    </row>
    <row r="360" spans="2:5" x14ac:dyDescent="0.2">
      <c r="B360" s="103" t="s">
        <v>241</v>
      </c>
      <c r="C360" s="56">
        <v>5800</v>
      </c>
      <c r="D360" s="104">
        <v>1.84E-2</v>
      </c>
      <c r="E360" s="44"/>
    </row>
    <row r="361" spans="2:5" x14ac:dyDescent="0.2">
      <c r="B361" s="103" t="s">
        <v>242</v>
      </c>
      <c r="C361" s="56">
        <v>159540.04999999999</v>
      </c>
      <c r="D361" s="104">
        <v>0.50729999999999997</v>
      </c>
      <c r="E361" s="44"/>
    </row>
    <row r="362" spans="2:5" x14ac:dyDescent="0.2">
      <c r="B362" s="105" t="s">
        <v>243</v>
      </c>
      <c r="C362" s="56">
        <v>340319.75</v>
      </c>
      <c r="D362" s="104">
        <v>1.0822000000000001</v>
      </c>
      <c r="E362" s="44"/>
    </row>
    <row r="363" spans="2:5" x14ac:dyDescent="0.2">
      <c r="B363" s="105" t="s">
        <v>244</v>
      </c>
      <c r="C363" s="56">
        <v>296467.59999999998</v>
      </c>
      <c r="D363" s="104">
        <v>0.94269999999999998</v>
      </c>
      <c r="E363" s="44"/>
    </row>
    <row r="364" spans="2:5" x14ac:dyDescent="0.2">
      <c r="B364" s="105" t="s">
        <v>245</v>
      </c>
      <c r="C364" s="56">
        <v>364012</v>
      </c>
      <c r="D364" s="104">
        <v>1.1575</v>
      </c>
      <c r="E364" s="44"/>
    </row>
    <row r="365" spans="2:5" x14ac:dyDescent="0.2">
      <c r="B365" s="105" t="s">
        <v>246</v>
      </c>
      <c r="C365" s="56">
        <v>221249.76</v>
      </c>
      <c r="D365" s="104">
        <v>0.7036</v>
      </c>
      <c r="E365" s="44"/>
    </row>
    <row r="366" spans="2:5" x14ac:dyDescent="0.2">
      <c r="B366" s="105" t="s">
        <v>247</v>
      </c>
      <c r="C366" s="56">
        <v>34689.65</v>
      </c>
      <c r="D366" s="104">
        <v>0.1103</v>
      </c>
      <c r="E366" s="44"/>
    </row>
    <row r="367" spans="2:5" x14ac:dyDescent="0.2">
      <c r="B367" s="105" t="s">
        <v>248</v>
      </c>
      <c r="C367" s="56">
        <v>656919.66</v>
      </c>
      <c r="D367" s="104">
        <v>2.0889000000000002</v>
      </c>
      <c r="E367" s="44"/>
    </row>
    <row r="368" spans="2:5" x14ac:dyDescent="0.2">
      <c r="B368" s="57" t="s">
        <v>249</v>
      </c>
      <c r="C368" s="56">
        <v>2030</v>
      </c>
      <c r="D368" s="104">
        <v>6.4999999999999997E-3</v>
      </c>
      <c r="E368" s="44"/>
    </row>
    <row r="369" spans="2:5" x14ac:dyDescent="0.2">
      <c r="B369" s="103" t="s">
        <v>250</v>
      </c>
      <c r="C369" s="56">
        <v>57338.03</v>
      </c>
      <c r="D369" s="104">
        <v>0.18229999999999999</v>
      </c>
      <c r="E369" s="44"/>
    </row>
    <row r="370" spans="2:5" x14ac:dyDescent="0.2">
      <c r="B370" s="103" t="s">
        <v>251</v>
      </c>
      <c r="C370" s="56">
        <v>4210</v>
      </c>
      <c r="D370" s="104">
        <v>1.34E-2</v>
      </c>
      <c r="E370" s="44"/>
    </row>
    <row r="371" spans="2:5" x14ac:dyDescent="0.2">
      <c r="B371" s="103" t="s">
        <v>252</v>
      </c>
      <c r="C371" s="56">
        <v>3143.65</v>
      </c>
      <c r="D371" s="104">
        <v>0.01</v>
      </c>
      <c r="E371" s="44"/>
    </row>
    <row r="372" spans="2:5" x14ac:dyDescent="0.2">
      <c r="B372" s="103" t="s">
        <v>253</v>
      </c>
      <c r="C372" s="56">
        <v>133729.34</v>
      </c>
      <c r="D372" s="104">
        <v>0.42520000000000002</v>
      </c>
      <c r="E372" s="44"/>
    </row>
    <row r="373" spans="2:5" x14ac:dyDescent="0.2">
      <c r="B373" s="103" t="s">
        <v>254</v>
      </c>
      <c r="C373" s="56">
        <v>98453.24</v>
      </c>
      <c r="D373" s="104">
        <v>0.31309999999999999</v>
      </c>
      <c r="E373" s="44"/>
    </row>
    <row r="374" spans="2:5" x14ac:dyDescent="0.2">
      <c r="B374" s="103" t="s">
        <v>255</v>
      </c>
      <c r="C374" s="56">
        <v>30978</v>
      </c>
      <c r="D374" s="104">
        <v>9.8500000000000004E-2</v>
      </c>
      <c r="E374" s="44"/>
    </row>
    <row r="375" spans="2:5" x14ac:dyDescent="0.2">
      <c r="B375" s="103" t="s">
        <v>256</v>
      </c>
      <c r="C375" s="56">
        <v>87329.3</v>
      </c>
      <c r="D375" s="104">
        <v>0.2777</v>
      </c>
      <c r="E375" s="44"/>
    </row>
    <row r="376" spans="2:5" x14ac:dyDescent="0.2">
      <c r="B376" s="105" t="s">
        <v>257</v>
      </c>
      <c r="C376" s="56">
        <v>1215</v>
      </c>
      <c r="D376" s="104">
        <v>3.8999999999999998E-3</v>
      </c>
      <c r="E376" s="44"/>
    </row>
    <row r="377" spans="2:5" x14ac:dyDescent="0.2">
      <c r="B377" s="103" t="s">
        <v>258</v>
      </c>
      <c r="C377" s="56">
        <v>264934.74</v>
      </c>
      <c r="D377" s="104">
        <v>0.84250000000000003</v>
      </c>
      <c r="E377" s="44"/>
    </row>
    <row r="378" spans="2:5" x14ac:dyDescent="0.2">
      <c r="B378" s="103" t="s">
        <v>259</v>
      </c>
      <c r="C378" s="56">
        <v>12298</v>
      </c>
      <c r="D378" s="104">
        <v>3.9100000000000003E-2</v>
      </c>
      <c r="E378" s="44"/>
    </row>
    <row r="379" spans="2:5" x14ac:dyDescent="0.2">
      <c r="B379" s="105" t="s">
        <v>260</v>
      </c>
      <c r="C379" s="56">
        <v>8252.5300000000007</v>
      </c>
      <c r="D379" s="104">
        <v>2.6200000000000001E-2</v>
      </c>
      <c r="E379" s="44"/>
    </row>
    <row r="380" spans="2:5" x14ac:dyDescent="0.2">
      <c r="B380" s="103" t="s">
        <v>261</v>
      </c>
      <c r="C380" s="56">
        <v>107851.94</v>
      </c>
      <c r="D380" s="104">
        <v>0.34300000000000003</v>
      </c>
      <c r="E380" s="44"/>
    </row>
    <row r="381" spans="2:5" x14ac:dyDescent="0.2">
      <c r="B381" s="103" t="s">
        <v>262</v>
      </c>
      <c r="C381" s="56">
        <v>5829.75</v>
      </c>
      <c r="D381" s="104">
        <v>1.8499999999999999E-2</v>
      </c>
      <c r="E381" s="44"/>
    </row>
    <row r="382" spans="2:5" x14ac:dyDescent="0.2">
      <c r="B382" s="103" t="s">
        <v>263</v>
      </c>
      <c r="C382" s="56">
        <v>417644</v>
      </c>
      <c r="D382" s="104">
        <v>1.3281000000000001</v>
      </c>
      <c r="E382" s="44"/>
    </row>
    <row r="383" spans="2:5" x14ac:dyDescent="0.2">
      <c r="B383" s="103" t="s">
        <v>264</v>
      </c>
      <c r="C383" s="56">
        <v>174301.11</v>
      </c>
      <c r="D383" s="104">
        <v>0.55430000000000001</v>
      </c>
      <c r="E383" s="44"/>
    </row>
    <row r="384" spans="2:5" x14ac:dyDescent="0.2">
      <c r="B384" s="103" t="s">
        <v>265</v>
      </c>
      <c r="C384" s="56">
        <v>318627.76</v>
      </c>
      <c r="D384" s="104">
        <v>1.0132000000000001</v>
      </c>
      <c r="E384" s="44"/>
    </row>
    <row r="385" spans="2:5" x14ac:dyDescent="0.2">
      <c r="B385" s="57" t="s">
        <v>266</v>
      </c>
      <c r="C385" s="56">
        <v>14755.2</v>
      </c>
      <c r="D385" s="104">
        <v>4.6899999999999997E-2</v>
      </c>
      <c r="E385" s="44"/>
    </row>
    <row r="386" spans="2:5" x14ac:dyDescent="0.2">
      <c r="B386" s="106" t="s">
        <v>267</v>
      </c>
      <c r="C386" s="107">
        <v>0.03</v>
      </c>
      <c r="D386" s="107">
        <v>4.6899999999999997E-2</v>
      </c>
      <c r="E386" s="44"/>
    </row>
    <row r="387" spans="2:5" ht="15.75" customHeight="1" x14ac:dyDescent="0.2">
      <c r="C387" s="98">
        <f>SUM(C317:C386)</f>
        <v>31447461.590000007</v>
      </c>
      <c r="D387" s="98">
        <v>100</v>
      </c>
      <c r="E387" s="18"/>
    </row>
    <row r="401" spans="2:7" x14ac:dyDescent="0.2">
      <c r="B401" s="11" t="s">
        <v>268</v>
      </c>
    </row>
    <row r="403" spans="2:7" ht="28.5" customHeight="1" x14ac:dyDescent="0.2">
      <c r="B403" s="78" t="s">
        <v>269</v>
      </c>
      <c r="C403" s="95" t="s">
        <v>56</v>
      </c>
      <c r="D403" s="18" t="s">
        <v>57</v>
      </c>
      <c r="E403" s="18" t="s">
        <v>270</v>
      </c>
      <c r="F403" s="108" t="s">
        <v>9</v>
      </c>
      <c r="G403" s="65" t="s">
        <v>146</v>
      </c>
    </row>
    <row r="404" spans="2:7" x14ac:dyDescent="0.2">
      <c r="B404" s="19" t="s">
        <v>271</v>
      </c>
      <c r="C404" s="102">
        <v>-108817286.14</v>
      </c>
      <c r="D404" s="102">
        <v>-122484220.66</v>
      </c>
      <c r="E404" s="102">
        <v>-13666934.52</v>
      </c>
      <c r="F404" s="109">
        <v>0</v>
      </c>
      <c r="G404" s="109">
        <v>0</v>
      </c>
    </row>
    <row r="405" spans="2:7" x14ac:dyDescent="0.2">
      <c r="B405" s="105" t="s">
        <v>272</v>
      </c>
      <c r="C405" s="56">
        <v>-65191281.75</v>
      </c>
      <c r="D405" s="56">
        <v>-65191281.75</v>
      </c>
      <c r="E405" s="56">
        <v>0</v>
      </c>
      <c r="F405" s="92"/>
      <c r="G405" s="92"/>
    </row>
    <row r="406" spans="2:7" x14ac:dyDescent="0.2">
      <c r="B406" s="105" t="s">
        <v>273</v>
      </c>
      <c r="C406" s="56">
        <v>300472.40999999997</v>
      </c>
      <c r="D406" s="56">
        <v>300472.40999999997</v>
      </c>
      <c r="E406" s="56">
        <v>0</v>
      </c>
      <c r="F406" s="92"/>
      <c r="G406" s="92"/>
    </row>
    <row r="407" spans="2:7" x14ac:dyDescent="0.2">
      <c r="B407" s="105" t="s">
        <v>274</v>
      </c>
      <c r="C407" s="56">
        <v>-2506746.89</v>
      </c>
      <c r="D407" s="56">
        <v>-4340728</v>
      </c>
      <c r="E407" s="56">
        <v>-1833981.11</v>
      </c>
      <c r="F407" s="92"/>
      <c r="G407" s="92"/>
    </row>
    <row r="408" spans="2:7" x14ac:dyDescent="0.2">
      <c r="B408" s="105" t="s">
        <v>275</v>
      </c>
      <c r="C408" s="56">
        <v>-3992053.78</v>
      </c>
      <c r="D408" s="56">
        <v>-8479411.7200000007</v>
      </c>
      <c r="E408" s="56">
        <v>-4487357.9400000004</v>
      </c>
      <c r="F408" s="92"/>
      <c r="G408" s="92"/>
    </row>
    <row r="409" spans="2:7" x14ac:dyDescent="0.2">
      <c r="B409" s="105" t="s">
        <v>276</v>
      </c>
      <c r="C409" s="56">
        <v>-140987.06</v>
      </c>
      <c r="D409" s="56">
        <v>0</v>
      </c>
      <c r="E409" s="56">
        <v>140987.06</v>
      </c>
      <c r="F409" s="92"/>
      <c r="G409" s="92"/>
    </row>
    <row r="410" spans="2:7" x14ac:dyDescent="0.2">
      <c r="B410" s="105" t="s">
        <v>277</v>
      </c>
      <c r="C410" s="56">
        <v>-3610053.82</v>
      </c>
      <c r="D410" s="56">
        <v>0</v>
      </c>
      <c r="E410" s="56">
        <v>3610053.82</v>
      </c>
      <c r="F410" s="92"/>
      <c r="G410" s="92"/>
    </row>
    <row r="411" spans="2:7" x14ac:dyDescent="0.2">
      <c r="B411" s="105" t="s">
        <v>278</v>
      </c>
      <c r="C411" s="56">
        <v>-2499231.84</v>
      </c>
      <c r="D411" s="56">
        <v>-2499231.84</v>
      </c>
      <c r="E411" s="56">
        <v>0</v>
      </c>
      <c r="F411" s="92"/>
      <c r="G411" s="92"/>
    </row>
    <row r="412" spans="2:7" x14ac:dyDescent="0.2">
      <c r="B412" s="105" t="s">
        <v>279</v>
      </c>
      <c r="C412" s="56">
        <v>-542833.31000000006</v>
      </c>
      <c r="D412" s="56">
        <v>-683820.37</v>
      </c>
      <c r="E412" s="56">
        <v>-140987.06</v>
      </c>
      <c r="F412" s="92"/>
      <c r="G412" s="92"/>
    </row>
    <row r="413" spans="2:7" x14ac:dyDescent="0.2">
      <c r="B413" s="105" t="s">
        <v>280</v>
      </c>
      <c r="C413" s="56">
        <v>-3889943.66</v>
      </c>
      <c r="D413" s="56">
        <v>-7499997.4800000004</v>
      </c>
      <c r="E413" s="56">
        <v>-3610053.82</v>
      </c>
      <c r="F413" s="92"/>
      <c r="G413" s="92"/>
    </row>
    <row r="414" spans="2:7" x14ac:dyDescent="0.2">
      <c r="B414" s="105" t="s">
        <v>281</v>
      </c>
      <c r="C414" s="56">
        <v>-5146746.5</v>
      </c>
      <c r="D414" s="56">
        <v>-5146746.5</v>
      </c>
      <c r="E414" s="56">
        <v>0</v>
      </c>
      <c r="F414" s="92"/>
      <c r="G414" s="92"/>
    </row>
    <row r="415" spans="2:7" x14ac:dyDescent="0.2">
      <c r="B415" s="105" t="s">
        <v>282</v>
      </c>
      <c r="C415" s="56">
        <v>-16500000</v>
      </c>
      <c r="D415" s="56">
        <v>-16500000</v>
      </c>
      <c r="E415" s="56">
        <v>0</v>
      </c>
      <c r="F415" s="92"/>
      <c r="G415" s="92"/>
    </row>
    <row r="416" spans="2:7" x14ac:dyDescent="0.2">
      <c r="B416" s="105" t="s">
        <v>283</v>
      </c>
      <c r="C416" s="56">
        <v>-1073800</v>
      </c>
      <c r="D416" s="56">
        <v>-1073800</v>
      </c>
      <c r="E416" s="56">
        <v>0</v>
      </c>
      <c r="F416" s="92"/>
      <c r="G416" s="92"/>
    </row>
    <row r="417" spans="2:7" x14ac:dyDescent="0.2">
      <c r="B417" s="105" t="s">
        <v>284</v>
      </c>
      <c r="C417" s="56">
        <v>-1408600.98</v>
      </c>
      <c r="D417" s="56">
        <v>-1408600.98</v>
      </c>
      <c r="E417" s="56">
        <v>0</v>
      </c>
      <c r="F417" s="92"/>
      <c r="G417" s="92"/>
    </row>
    <row r="418" spans="2:7" x14ac:dyDescent="0.2">
      <c r="B418" s="105" t="s">
        <v>285</v>
      </c>
      <c r="C418" s="56">
        <v>-1511929.26</v>
      </c>
      <c r="D418" s="56">
        <v>-4018676.15</v>
      </c>
      <c r="E418" s="56">
        <v>-2506746.89</v>
      </c>
      <c r="F418" s="92"/>
      <c r="G418" s="92"/>
    </row>
    <row r="419" spans="2:7" x14ac:dyDescent="0.2">
      <c r="B419" s="57" t="s">
        <v>286</v>
      </c>
      <c r="C419" s="56">
        <v>0</v>
      </c>
      <c r="D419" s="56">
        <v>-3992053.78</v>
      </c>
      <c r="E419" s="56">
        <v>-3992053.78</v>
      </c>
      <c r="F419" s="92"/>
      <c r="G419" s="92"/>
    </row>
    <row r="420" spans="2:7" x14ac:dyDescent="0.2">
      <c r="B420" s="57" t="s">
        <v>287</v>
      </c>
      <c r="C420" s="56">
        <v>0</v>
      </c>
      <c r="D420" s="56">
        <v>-846794.8</v>
      </c>
      <c r="E420" s="56">
        <v>-846794.8</v>
      </c>
      <c r="F420" s="92"/>
      <c r="G420" s="92"/>
    </row>
    <row r="421" spans="2:7" x14ac:dyDescent="0.2">
      <c r="B421" s="105" t="s">
        <v>288</v>
      </c>
      <c r="C421" s="56">
        <v>-341099.7</v>
      </c>
      <c r="D421" s="56">
        <v>-341099.7</v>
      </c>
      <c r="E421" s="56">
        <v>0</v>
      </c>
      <c r="F421" s="92"/>
      <c r="G421" s="92"/>
    </row>
    <row r="422" spans="2:7" x14ac:dyDescent="0.2">
      <c r="B422" s="110" t="s">
        <v>289</v>
      </c>
      <c r="C422" s="56">
        <v>-762450</v>
      </c>
      <c r="D422" s="56">
        <v>-762450</v>
      </c>
      <c r="E422" s="56">
        <v>0</v>
      </c>
      <c r="F422" s="92"/>
      <c r="G422" s="92"/>
    </row>
    <row r="423" spans="2:7" ht="19.5" customHeight="1" x14ac:dyDescent="0.2">
      <c r="C423" s="98">
        <v>-108817286.14</v>
      </c>
      <c r="D423" s="98">
        <v>-122484220.66</v>
      </c>
      <c r="E423" s="98">
        <v>-13666934.52</v>
      </c>
      <c r="F423" s="111"/>
      <c r="G423" s="112"/>
    </row>
    <row r="427" spans="2:7" ht="27" customHeight="1" x14ac:dyDescent="0.2">
      <c r="B427" s="64" t="s">
        <v>290</v>
      </c>
      <c r="C427" s="95" t="s">
        <v>56</v>
      </c>
      <c r="D427" s="18" t="s">
        <v>57</v>
      </c>
      <c r="E427" s="18" t="s">
        <v>270</v>
      </c>
      <c r="F427" s="113" t="s">
        <v>146</v>
      </c>
    </row>
    <row r="428" spans="2:7" x14ac:dyDescent="0.2">
      <c r="B428" s="19" t="s">
        <v>291</v>
      </c>
      <c r="C428" s="56">
        <v>-3313191.09</v>
      </c>
      <c r="D428" s="56">
        <v>-8791758.7100000009</v>
      </c>
      <c r="E428" s="56">
        <v>-5478567.6200000001</v>
      </c>
      <c r="F428" s="21"/>
    </row>
    <row r="429" spans="2:7" x14ac:dyDescent="0.2">
      <c r="B429" s="105" t="s">
        <v>292</v>
      </c>
      <c r="C429" s="56">
        <v>6243562.2400000002</v>
      </c>
      <c r="D429" s="56">
        <v>6243562.2400000002</v>
      </c>
      <c r="E429" s="56">
        <v>0</v>
      </c>
      <c r="F429" s="24"/>
    </row>
    <row r="430" spans="2:7" x14ac:dyDescent="0.2">
      <c r="B430" s="105" t="s">
        <v>293</v>
      </c>
      <c r="C430" s="56">
        <v>1105363.22</v>
      </c>
      <c r="D430" s="56">
        <v>1105363.22</v>
      </c>
      <c r="E430" s="56">
        <v>0</v>
      </c>
      <c r="F430" s="24"/>
    </row>
    <row r="431" spans="2:7" x14ac:dyDescent="0.2">
      <c r="B431" s="105" t="s">
        <v>294</v>
      </c>
      <c r="C431" s="56">
        <v>1026854.44</v>
      </c>
      <c r="D431" s="56">
        <v>1226328.8400000001</v>
      </c>
      <c r="E431" s="56">
        <v>199474.4</v>
      </c>
      <c r="F431" s="24"/>
    </row>
    <row r="432" spans="2:7" x14ac:dyDescent="0.2">
      <c r="B432" s="105" t="s">
        <v>295</v>
      </c>
      <c r="C432" s="56">
        <v>3688822.73</v>
      </c>
      <c r="D432" s="56">
        <v>3714573.49</v>
      </c>
      <c r="E432" s="56">
        <v>25750.76</v>
      </c>
      <c r="F432" s="24"/>
    </row>
    <row r="433" spans="2:6" x14ac:dyDescent="0.2">
      <c r="B433" s="105" t="s">
        <v>296</v>
      </c>
      <c r="C433" s="56">
        <v>5765056.6900000004</v>
      </c>
      <c r="D433" s="56">
        <v>5765056.6900000004</v>
      </c>
      <c r="E433" s="56">
        <v>0</v>
      </c>
      <c r="F433" s="24"/>
    </row>
    <row r="434" spans="2:6" x14ac:dyDescent="0.2">
      <c r="B434" s="105" t="s">
        <v>297</v>
      </c>
      <c r="C434" s="56">
        <v>5507891.2000000002</v>
      </c>
      <c r="D434" s="56">
        <v>5507891.2000000002</v>
      </c>
      <c r="E434" s="56">
        <v>0</v>
      </c>
      <c r="F434" s="24"/>
    </row>
    <row r="435" spans="2:6" x14ac:dyDescent="0.2">
      <c r="B435" s="105" t="s">
        <v>298</v>
      </c>
      <c r="C435" s="56">
        <v>4032887.59</v>
      </c>
      <c r="D435" s="56">
        <v>4032887.59</v>
      </c>
      <c r="E435" s="56">
        <v>0</v>
      </c>
      <c r="F435" s="24"/>
    </row>
    <row r="436" spans="2:6" x14ac:dyDescent="0.2">
      <c r="B436" s="105" t="s">
        <v>299</v>
      </c>
      <c r="C436" s="56">
        <v>-1743926.72</v>
      </c>
      <c r="D436" s="56">
        <v>-674508.45</v>
      </c>
      <c r="E436" s="56">
        <v>1069418.27</v>
      </c>
      <c r="F436" s="24"/>
    </row>
    <row r="437" spans="2:6" x14ac:dyDescent="0.2">
      <c r="B437" s="105" t="s">
        <v>300</v>
      </c>
      <c r="C437" s="56">
        <v>-976927.1</v>
      </c>
      <c r="D437" s="56">
        <v>859037.6</v>
      </c>
      <c r="E437" s="56">
        <v>1835964.7</v>
      </c>
      <c r="F437" s="24"/>
    </row>
    <row r="438" spans="2:6" x14ac:dyDescent="0.2">
      <c r="B438" s="105" t="s">
        <v>301</v>
      </c>
      <c r="C438" s="56">
        <v>8273800.8899999997</v>
      </c>
      <c r="D438" s="56">
        <v>10290246.619999999</v>
      </c>
      <c r="E438" s="56">
        <v>2016445.73</v>
      </c>
      <c r="F438" s="24"/>
    </row>
    <row r="439" spans="2:6" x14ac:dyDescent="0.2">
      <c r="B439" s="105" t="s">
        <v>302</v>
      </c>
      <c r="C439" s="56">
        <v>1272123.9099999999</v>
      </c>
      <c r="D439" s="56">
        <v>13386356.699999999</v>
      </c>
      <c r="E439" s="56">
        <v>12114232.789999999</v>
      </c>
      <c r="F439" s="24"/>
    </row>
    <row r="440" spans="2:6" x14ac:dyDescent="0.2">
      <c r="B440" s="57" t="s">
        <v>303</v>
      </c>
      <c r="C440" s="56">
        <v>0</v>
      </c>
      <c r="D440" s="56">
        <v>3332688.27</v>
      </c>
      <c r="E440" s="56">
        <v>3332688.27</v>
      </c>
      <c r="F440" s="24"/>
    </row>
    <row r="441" spans="2:6" x14ac:dyDescent="0.2">
      <c r="B441" s="105" t="s">
        <v>304</v>
      </c>
      <c r="C441" s="56">
        <v>-37690581.520000003</v>
      </c>
      <c r="D441" s="56">
        <v>-38152214.119999997</v>
      </c>
      <c r="E441" s="56">
        <v>-461632.6</v>
      </c>
      <c r="F441" s="24"/>
    </row>
    <row r="442" spans="2:6" x14ac:dyDescent="0.2">
      <c r="B442" s="105" t="s">
        <v>305</v>
      </c>
      <c r="C442" s="56">
        <v>-3135940.31</v>
      </c>
      <c r="D442" s="56">
        <v>-3135940.31</v>
      </c>
      <c r="E442" s="56">
        <v>0</v>
      </c>
      <c r="F442" s="24"/>
    </row>
    <row r="443" spans="2:6" x14ac:dyDescent="0.2">
      <c r="B443" s="105" t="s">
        <v>306</v>
      </c>
      <c r="C443" s="56">
        <v>-11490794.800000001</v>
      </c>
      <c r="D443" s="56">
        <v>-16843800.48</v>
      </c>
      <c r="E443" s="56">
        <v>-5353005.68</v>
      </c>
      <c r="F443" s="24"/>
    </row>
    <row r="444" spans="2:6" x14ac:dyDescent="0.2">
      <c r="B444" s="105" t="s">
        <v>307</v>
      </c>
      <c r="C444" s="56">
        <v>-24536648.789999999</v>
      </c>
      <c r="D444" s="56">
        <v>-31489391.690000001</v>
      </c>
      <c r="E444" s="56">
        <v>-6952742.9000000004</v>
      </c>
      <c r="F444" s="24"/>
    </row>
    <row r="445" spans="2:6" x14ac:dyDescent="0.2">
      <c r="B445" s="105" t="s">
        <v>308</v>
      </c>
      <c r="C445" s="56">
        <v>-91469.39</v>
      </c>
      <c r="D445" s="56">
        <v>-91469.39</v>
      </c>
      <c r="E445" s="56">
        <v>0</v>
      </c>
      <c r="F445" s="24"/>
    </row>
    <row r="446" spans="2:6" x14ac:dyDescent="0.2">
      <c r="B446" s="105" t="s">
        <v>309</v>
      </c>
      <c r="C446" s="56">
        <v>-1081239.92</v>
      </c>
      <c r="D446" s="56">
        <v>-1067958.6100000001</v>
      </c>
      <c r="E446" s="56">
        <v>13281.31</v>
      </c>
      <c r="F446" s="24"/>
    </row>
    <row r="447" spans="2:6" x14ac:dyDescent="0.2">
      <c r="B447" s="110" t="s">
        <v>310</v>
      </c>
      <c r="C447" s="56">
        <v>-43831165.640000001</v>
      </c>
      <c r="D447" s="56">
        <v>-35991290.590000004</v>
      </c>
      <c r="E447" s="56">
        <v>7839875.0499999998</v>
      </c>
      <c r="F447" s="24"/>
    </row>
    <row r="448" spans="2:6" ht="20.25" customHeight="1" x14ac:dyDescent="0.2">
      <c r="C448" s="98">
        <v>-47144356.729999997</v>
      </c>
      <c r="D448" s="98">
        <v>-44783049.299999997</v>
      </c>
      <c r="E448" s="98">
        <v>2361307.4300000002</v>
      </c>
      <c r="F448" s="114"/>
    </row>
    <row r="469" spans="2:5" x14ac:dyDescent="0.2">
      <c r="B469" s="11" t="s">
        <v>311</v>
      </c>
    </row>
    <row r="471" spans="2:5" ht="30.75" customHeight="1" x14ac:dyDescent="0.2">
      <c r="B471" s="64" t="s">
        <v>312</v>
      </c>
      <c r="C471" s="95" t="s">
        <v>56</v>
      </c>
      <c r="D471" s="18" t="s">
        <v>57</v>
      </c>
      <c r="E471" s="18" t="s">
        <v>58</v>
      </c>
    </row>
    <row r="472" spans="2:5" x14ac:dyDescent="0.2">
      <c r="B472" s="115" t="s">
        <v>313</v>
      </c>
      <c r="C472" s="56">
        <v>31088</v>
      </c>
      <c r="D472" s="56">
        <v>36179.160000000003</v>
      </c>
      <c r="E472" s="56">
        <v>5091.16</v>
      </c>
    </row>
    <row r="473" spans="2:5" x14ac:dyDescent="0.2">
      <c r="B473" s="105" t="s">
        <v>314</v>
      </c>
      <c r="C473" s="56">
        <v>8971.23</v>
      </c>
      <c r="D473" s="56">
        <v>0</v>
      </c>
      <c r="E473" s="56">
        <v>-8971.23</v>
      </c>
    </row>
    <row r="474" spans="2:5" x14ac:dyDescent="0.2">
      <c r="B474" s="105" t="s">
        <v>315</v>
      </c>
      <c r="C474" s="56">
        <v>1973381.76</v>
      </c>
      <c r="D474" s="56">
        <v>4106286.65</v>
      </c>
      <c r="E474" s="56">
        <v>2132904.89</v>
      </c>
    </row>
    <row r="475" spans="2:5" x14ac:dyDescent="0.2">
      <c r="B475" s="105" t="s">
        <v>316</v>
      </c>
      <c r="C475" s="56">
        <v>42008.78</v>
      </c>
      <c r="D475" s="56">
        <v>42011.61</v>
      </c>
      <c r="E475" s="56">
        <v>2.83</v>
      </c>
    </row>
    <row r="476" spans="2:5" x14ac:dyDescent="0.2">
      <c r="B476" s="105" t="s">
        <v>317</v>
      </c>
      <c r="C476" s="56">
        <v>3003.25</v>
      </c>
      <c r="D476" s="56">
        <v>19998.36</v>
      </c>
      <c r="E476" s="56">
        <v>16995.11</v>
      </c>
    </row>
    <row r="477" spans="2:5" x14ac:dyDescent="0.2">
      <c r="B477" s="105" t="s">
        <v>318</v>
      </c>
      <c r="C477" s="56">
        <v>972065.92</v>
      </c>
      <c r="D477" s="56">
        <v>4504517.7300000004</v>
      </c>
      <c r="E477" s="56">
        <v>3532451.81</v>
      </c>
    </row>
    <row r="478" spans="2:5" x14ac:dyDescent="0.2">
      <c r="B478" s="105" t="s">
        <v>319</v>
      </c>
      <c r="C478" s="56">
        <v>1867405.94</v>
      </c>
      <c r="D478" s="56">
        <v>402729.5</v>
      </c>
      <c r="E478" s="56">
        <v>-1464676.44</v>
      </c>
    </row>
    <row r="479" spans="2:5" x14ac:dyDescent="0.2">
      <c r="B479" s="105" t="s">
        <v>320</v>
      </c>
      <c r="C479" s="56">
        <v>104999.06</v>
      </c>
      <c r="D479" s="56">
        <v>0</v>
      </c>
      <c r="E479" s="56">
        <v>-104999.06</v>
      </c>
    </row>
    <row r="480" spans="2:5" x14ac:dyDescent="0.2">
      <c r="B480" s="105" t="s">
        <v>321</v>
      </c>
      <c r="C480" s="56">
        <v>7015.57</v>
      </c>
      <c r="D480" s="56">
        <v>7015.57</v>
      </c>
      <c r="E480" s="56">
        <v>0</v>
      </c>
    </row>
    <row r="481" spans="2:5" x14ac:dyDescent="0.2">
      <c r="B481" s="105" t="s">
        <v>322</v>
      </c>
      <c r="C481" s="56">
        <v>8220274.5199999996</v>
      </c>
      <c r="D481" s="56">
        <v>4176820.03</v>
      </c>
      <c r="E481" s="56">
        <v>-4043454.49</v>
      </c>
    </row>
    <row r="482" spans="2:5" x14ac:dyDescent="0.2">
      <c r="B482" s="105" t="s">
        <v>323</v>
      </c>
      <c r="C482" s="56">
        <v>23197.45</v>
      </c>
      <c r="D482" s="56">
        <v>0</v>
      </c>
      <c r="E482" s="56">
        <v>-23197.45</v>
      </c>
    </row>
    <row r="483" spans="2:5" x14ac:dyDescent="0.2">
      <c r="B483" s="105" t="s">
        <v>324</v>
      </c>
      <c r="C483" s="56">
        <v>5479.85</v>
      </c>
      <c r="D483" s="56">
        <v>5189.8500000000004</v>
      </c>
      <c r="E483" s="56">
        <v>-290</v>
      </c>
    </row>
    <row r="484" spans="2:5" x14ac:dyDescent="0.2">
      <c r="B484" s="105" t="s">
        <v>325</v>
      </c>
      <c r="C484" s="56">
        <v>4041023.5</v>
      </c>
      <c r="D484" s="56">
        <v>1152123.6399999999</v>
      </c>
      <c r="E484" s="56">
        <v>-2888899.86</v>
      </c>
    </row>
    <row r="485" spans="2:5" x14ac:dyDescent="0.2">
      <c r="B485" s="105" t="s">
        <v>326</v>
      </c>
      <c r="C485" s="56">
        <v>19872595.050000001</v>
      </c>
      <c r="D485" s="56">
        <v>14258769.140000001</v>
      </c>
      <c r="E485" s="56">
        <v>-5613825.9100000001</v>
      </c>
    </row>
    <row r="486" spans="2:5" x14ac:dyDescent="0.2">
      <c r="B486" s="105" t="s">
        <v>327</v>
      </c>
      <c r="C486" s="56">
        <v>4040468.54</v>
      </c>
      <c r="D486" s="56">
        <v>1151539.58</v>
      </c>
      <c r="E486" s="56">
        <v>-2888928.96</v>
      </c>
    </row>
    <row r="487" spans="2:5" x14ac:dyDescent="0.2">
      <c r="B487" s="105" t="s">
        <v>328</v>
      </c>
      <c r="C487" s="56">
        <v>0</v>
      </c>
      <c r="D487" s="56">
        <v>1991958.75</v>
      </c>
      <c r="E487" s="56">
        <v>1991958.75</v>
      </c>
    </row>
    <row r="488" spans="2:5" x14ac:dyDescent="0.2">
      <c r="B488" s="116" t="s">
        <v>329</v>
      </c>
      <c r="C488" s="56">
        <v>41212978.420000002</v>
      </c>
      <c r="D488" s="56">
        <v>31855139.57</v>
      </c>
      <c r="E488" s="56">
        <v>-9357838.8499999996</v>
      </c>
    </row>
    <row r="489" spans="2:5" x14ac:dyDescent="0.2">
      <c r="B489" s="57" t="s">
        <v>12</v>
      </c>
      <c r="C489" s="56">
        <v>0</v>
      </c>
      <c r="D489" s="56">
        <v>3812985.01</v>
      </c>
      <c r="E489" s="56">
        <v>3812985.01</v>
      </c>
    </row>
    <row r="490" spans="2:5" x14ac:dyDescent="0.2">
      <c r="B490" s="117" t="s">
        <v>330</v>
      </c>
      <c r="C490" s="56">
        <v>0</v>
      </c>
      <c r="D490" s="56">
        <v>3812985.01</v>
      </c>
      <c r="E490" s="56">
        <v>3812985.01</v>
      </c>
    </row>
    <row r="491" spans="2:5" ht="21.75" customHeight="1" x14ac:dyDescent="0.2">
      <c r="C491" s="98">
        <v>41212978.420000002</v>
      </c>
      <c r="D491" s="98">
        <v>35668124.579999998</v>
      </c>
      <c r="E491" s="98">
        <v>-5544853.8399999999</v>
      </c>
    </row>
    <row r="494" spans="2:5" ht="24" customHeight="1" x14ac:dyDescent="0.2">
      <c r="B494" s="64" t="s">
        <v>331</v>
      </c>
      <c r="C494" s="95" t="s">
        <v>58</v>
      </c>
      <c r="D494" s="18" t="s">
        <v>332</v>
      </c>
      <c r="E494" s="8"/>
    </row>
    <row r="495" spans="2:5" x14ac:dyDescent="0.2">
      <c r="B495" s="19" t="s">
        <v>333</v>
      </c>
      <c r="C495" s="54"/>
      <c r="D495" s="21"/>
      <c r="E495" s="41"/>
    </row>
    <row r="496" spans="2:5" x14ac:dyDescent="0.2">
      <c r="B496" s="22"/>
      <c r="C496" s="44"/>
      <c r="D496" s="24"/>
      <c r="E496" s="41"/>
    </row>
    <row r="497" spans="2:7" x14ac:dyDescent="0.2">
      <c r="B497" s="22" t="s">
        <v>334</v>
      </c>
      <c r="C497" s="118">
        <f>C498</f>
        <v>9472526.5</v>
      </c>
      <c r="D497" s="24"/>
      <c r="E497" s="41"/>
    </row>
    <row r="498" spans="2:7" x14ac:dyDescent="0.2">
      <c r="B498" s="55" t="s">
        <v>335</v>
      </c>
      <c r="C498" s="56">
        <v>9472526.5</v>
      </c>
      <c r="D498" s="24"/>
      <c r="E498" s="41"/>
    </row>
    <row r="499" spans="2:7" x14ac:dyDescent="0.2">
      <c r="B499" s="22"/>
      <c r="C499" s="44"/>
      <c r="D499" s="24"/>
      <c r="E499" s="41"/>
    </row>
    <row r="500" spans="2:7" x14ac:dyDescent="0.2">
      <c r="B500" s="22" t="s">
        <v>65</v>
      </c>
      <c r="C500" s="118">
        <f>SUM(C501:C506)</f>
        <v>2120691.6999999997</v>
      </c>
      <c r="D500" s="24"/>
      <c r="E500" s="41"/>
    </row>
    <row r="501" spans="2:7" x14ac:dyDescent="0.2">
      <c r="B501" s="22" t="s">
        <v>336</v>
      </c>
      <c r="C501" s="56">
        <v>162159.4</v>
      </c>
      <c r="D501" s="24"/>
      <c r="E501" s="41"/>
    </row>
    <row r="502" spans="2:7" x14ac:dyDescent="0.2">
      <c r="B502" s="22" t="s">
        <v>337</v>
      </c>
      <c r="C502" s="119">
        <v>0</v>
      </c>
      <c r="D502" s="24"/>
      <c r="E502" s="41"/>
    </row>
    <row r="503" spans="2:7" x14ac:dyDescent="0.2">
      <c r="B503" s="22" t="s">
        <v>338</v>
      </c>
      <c r="C503" s="119">
        <v>0</v>
      </c>
      <c r="D503" s="24"/>
      <c r="E503" s="41"/>
    </row>
    <row r="504" spans="2:7" x14ac:dyDescent="0.2">
      <c r="B504" s="22" t="s">
        <v>339</v>
      </c>
      <c r="C504" s="56">
        <v>1942605</v>
      </c>
      <c r="D504" s="24"/>
      <c r="E504" s="41"/>
    </row>
    <row r="505" spans="2:7" x14ac:dyDescent="0.2">
      <c r="B505" s="22" t="s">
        <v>340</v>
      </c>
      <c r="C505" s="56">
        <v>15927.3</v>
      </c>
      <c r="D505" s="24"/>
      <c r="E505" s="41"/>
    </row>
    <row r="506" spans="2:7" x14ac:dyDescent="0.2">
      <c r="B506" s="22" t="s">
        <v>341</v>
      </c>
      <c r="C506" s="119">
        <v>0</v>
      </c>
      <c r="D506" s="24"/>
      <c r="E506" s="41"/>
    </row>
    <row r="507" spans="2:7" x14ac:dyDescent="0.2">
      <c r="B507" s="22"/>
      <c r="C507" s="44"/>
      <c r="D507" s="24"/>
      <c r="E507" s="41"/>
    </row>
    <row r="508" spans="2:7" x14ac:dyDescent="0.2">
      <c r="B508" s="22" t="s">
        <v>116</v>
      </c>
      <c r="C508" s="44"/>
      <c r="D508" s="24"/>
      <c r="E508" s="41"/>
      <c r="F508" s="8"/>
      <c r="G508" s="8"/>
    </row>
    <row r="509" spans="2:7" x14ac:dyDescent="0.2">
      <c r="B509" s="25"/>
      <c r="C509" s="48"/>
      <c r="D509" s="27"/>
      <c r="E509" s="41"/>
      <c r="F509" s="8"/>
      <c r="G509" s="8"/>
    </row>
    <row r="510" spans="2:7" ht="18" customHeight="1" x14ac:dyDescent="0.2">
      <c r="C510" s="30">
        <f>C497+C500</f>
        <v>11593218.199999999</v>
      </c>
      <c r="D510" s="18"/>
      <c r="E510" s="8"/>
      <c r="F510" s="8"/>
      <c r="G510" s="8"/>
    </row>
    <row r="511" spans="2:7" x14ac:dyDescent="0.2">
      <c r="F511" s="8"/>
      <c r="G511" s="8"/>
    </row>
    <row r="512" spans="2:7" x14ac:dyDescent="0.2">
      <c r="B512" s="3" t="s">
        <v>14</v>
      </c>
      <c r="F512" s="8"/>
      <c r="G512" s="8"/>
    </row>
    <row r="513" spans="2:7" x14ac:dyDescent="0.2">
      <c r="F513" s="8"/>
      <c r="G513" s="8"/>
    </row>
    <row r="514" spans="2:7" x14ac:dyDescent="0.2">
      <c r="B514" s="11" t="s">
        <v>342</v>
      </c>
      <c r="F514" s="8"/>
      <c r="G514" s="8"/>
    </row>
    <row r="515" spans="2:7" ht="12" customHeight="1" x14ac:dyDescent="0.2">
      <c r="B515" s="11" t="s">
        <v>343</v>
      </c>
      <c r="F515" s="8"/>
      <c r="G515" s="8"/>
    </row>
    <row r="516" spans="2:7" x14ac:dyDescent="0.2">
      <c r="B516" s="152"/>
      <c r="C516" s="152"/>
      <c r="D516" s="152"/>
      <c r="E516" s="152"/>
      <c r="F516" s="8"/>
      <c r="G516" s="8"/>
    </row>
    <row r="517" spans="2:7" x14ac:dyDescent="0.2">
      <c r="B517" s="3"/>
      <c r="C517" s="3"/>
      <c r="D517" s="3"/>
      <c r="E517" s="3"/>
      <c r="F517" s="8"/>
      <c r="G517" s="8"/>
    </row>
    <row r="518" spans="2:7" x14ac:dyDescent="0.2">
      <c r="B518" s="161" t="s">
        <v>344</v>
      </c>
      <c r="C518" s="162"/>
      <c r="D518" s="162"/>
      <c r="E518" s="163"/>
      <c r="F518" s="8"/>
      <c r="G518" s="8"/>
    </row>
    <row r="519" spans="2:7" x14ac:dyDescent="0.2">
      <c r="B519" s="164" t="s">
        <v>345</v>
      </c>
      <c r="C519" s="165"/>
      <c r="D519" s="165"/>
      <c r="E519" s="166"/>
      <c r="F519" s="8"/>
      <c r="G519" s="120"/>
    </row>
    <row r="520" spans="2:7" x14ac:dyDescent="0.2">
      <c r="B520" s="167" t="s">
        <v>346</v>
      </c>
      <c r="C520" s="168"/>
      <c r="D520" s="168"/>
      <c r="E520" s="169"/>
      <c r="F520" s="8"/>
      <c r="G520" s="120"/>
    </row>
    <row r="521" spans="2:7" x14ac:dyDescent="0.2">
      <c r="B521" s="170" t="s">
        <v>347</v>
      </c>
      <c r="C521" s="171"/>
      <c r="E521" s="121">
        <v>65365107.899999999</v>
      </c>
      <c r="F521" s="8"/>
      <c r="G521" s="120"/>
    </row>
    <row r="522" spans="2:7" x14ac:dyDescent="0.2">
      <c r="B522" s="160"/>
      <c r="C522" s="160"/>
      <c r="D522" s="8"/>
      <c r="E522" s="122"/>
      <c r="F522" s="8"/>
      <c r="G522" s="120"/>
    </row>
    <row r="523" spans="2:7" x14ac:dyDescent="0.2">
      <c r="B523" s="172" t="s">
        <v>348</v>
      </c>
      <c r="C523" s="172"/>
      <c r="D523" s="123"/>
      <c r="E523" s="124">
        <f>SUM(D523:D528)</f>
        <v>0.7</v>
      </c>
      <c r="F523" s="8"/>
      <c r="G523" s="8"/>
    </row>
    <row r="524" spans="2:7" x14ac:dyDescent="0.2">
      <c r="B524" s="173" t="s">
        <v>349</v>
      </c>
      <c r="C524" s="173"/>
      <c r="D524" s="125">
        <v>0</v>
      </c>
      <c r="E524" s="126"/>
      <c r="F524" s="8"/>
      <c r="G524" s="8"/>
    </row>
    <row r="525" spans="2:7" x14ac:dyDescent="0.2">
      <c r="B525" s="173" t="s">
        <v>350</v>
      </c>
      <c r="C525" s="173"/>
      <c r="D525" s="125">
        <v>0</v>
      </c>
      <c r="E525" s="126"/>
      <c r="F525" s="8"/>
      <c r="G525" s="8"/>
    </row>
    <row r="526" spans="2:7" x14ac:dyDescent="0.2">
      <c r="B526" s="173" t="s">
        <v>351</v>
      </c>
      <c r="C526" s="173"/>
      <c r="D526" s="125">
        <v>0</v>
      </c>
      <c r="E526" s="126"/>
      <c r="F526" s="8"/>
      <c r="G526" s="8"/>
    </row>
    <row r="527" spans="2:7" x14ac:dyDescent="0.2">
      <c r="B527" s="173" t="s">
        <v>352</v>
      </c>
      <c r="C527" s="173"/>
      <c r="D527" s="125">
        <v>0</v>
      </c>
      <c r="E527" s="126"/>
      <c r="F527" s="8"/>
      <c r="G527" s="8"/>
    </row>
    <row r="528" spans="2:7" x14ac:dyDescent="0.2">
      <c r="B528" s="174" t="s">
        <v>353</v>
      </c>
      <c r="C528" s="175"/>
      <c r="D528" s="127">
        <v>0.7</v>
      </c>
      <c r="E528" s="126"/>
      <c r="F528" s="8"/>
      <c r="G528" s="8"/>
    </row>
    <row r="529" spans="2:7" x14ac:dyDescent="0.2">
      <c r="B529" s="160"/>
      <c r="C529" s="160"/>
      <c r="D529" s="8"/>
      <c r="F529" s="8"/>
      <c r="G529" s="8"/>
    </row>
    <row r="530" spans="2:7" x14ac:dyDescent="0.2">
      <c r="B530" s="172" t="s">
        <v>354</v>
      </c>
      <c r="C530" s="172"/>
      <c r="D530" s="123"/>
      <c r="E530" s="128">
        <f>SUM(D530:D534)</f>
        <v>25125888.300000001</v>
      </c>
      <c r="F530" s="8"/>
      <c r="G530" s="8"/>
    </row>
    <row r="531" spans="2:7" x14ac:dyDescent="0.2">
      <c r="B531" s="173" t="s">
        <v>355</v>
      </c>
      <c r="C531" s="173"/>
      <c r="D531" s="125">
        <v>0</v>
      </c>
      <c r="E531" s="126"/>
      <c r="F531" s="8"/>
      <c r="G531" s="8"/>
    </row>
    <row r="532" spans="2:7" x14ac:dyDescent="0.2">
      <c r="B532" s="173" t="s">
        <v>356</v>
      </c>
      <c r="C532" s="173"/>
      <c r="D532" s="125">
        <v>0</v>
      </c>
      <c r="E532" s="126"/>
      <c r="F532" s="8"/>
      <c r="G532" s="8"/>
    </row>
    <row r="533" spans="2:7" x14ac:dyDescent="0.2">
      <c r="B533" s="173" t="s">
        <v>357</v>
      </c>
      <c r="C533" s="173"/>
      <c r="D533" s="125">
        <v>0</v>
      </c>
      <c r="E533" s="126"/>
      <c r="F533" s="8"/>
      <c r="G533" s="8"/>
    </row>
    <row r="534" spans="2:7" x14ac:dyDescent="0.2">
      <c r="B534" s="176" t="s">
        <v>358</v>
      </c>
      <c r="C534" s="177"/>
      <c r="D534" s="127">
        <v>25125888.300000001</v>
      </c>
      <c r="E534" s="129"/>
      <c r="F534" s="8"/>
      <c r="G534" s="8"/>
    </row>
    <row r="535" spans="2:7" x14ac:dyDescent="0.2">
      <c r="B535" s="160"/>
      <c r="C535" s="160"/>
      <c r="F535" s="8"/>
      <c r="G535" s="8"/>
    </row>
    <row r="536" spans="2:7" x14ac:dyDescent="0.2">
      <c r="B536" s="178" t="s">
        <v>359</v>
      </c>
      <c r="C536" s="178"/>
      <c r="E536" s="130">
        <f>+E521+E523-E530</f>
        <v>40239220.299999997</v>
      </c>
      <c r="F536" s="8" t="s">
        <v>14</v>
      </c>
      <c r="G536" s="120" t="s">
        <v>14</v>
      </c>
    </row>
    <row r="537" spans="2:7" x14ac:dyDescent="0.2">
      <c r="B537" s="3"/>
      <c r="C537" s="3"/>
      <c r="D537" s="3"/>
      <c r="E537" s="3"/>
      <c r="F537" s="8"/>
      <c r="G537" s="8"/>
    </row>
    <row r="538" spans="2:7" x14ac:dyDescent="0.2">
      <c r="B538" s="3"/>
      <c r="C538" s="3"/>
      <c r="D538" s="3"/>
      <c r="E538" s="3"/>
      <c r="F538" s="8"/>
      <c r="G538" s="8"/>
    </row>
    <row r="539" spans="2:7" x14ac:dyDescent="0.2">
      <c r="B539" s="161" t="s">
        <v>360</v>
      </c>
      <c r="C539" s="162"/>
      <c r="D539" s="162"/>
      <c r="E539" s="163"/>
      <c r="F539" s="8"/>
      <c r="G539" s="8"/>
    </row>
    <row r="540" spans="2:7" x14ac:dyDescent="0.2">
      <c r="B540" s="164" t="s">
        <v>345</v>
      </c>
      <c r="C540" s="165"/>
      <c r="D540" s="165"/>
      <c r="E540" s="166"/>
      <c r="F540" s="8"/>
      <c r="G540" s="8"/>
    </row>
    <row r="541" spans="2:7" x14ac:dyDescent="0.2">
      <c r="B541" s="167" t="s">
        <v>346</v>
      </c>
      <c r="C541" s="168"/>
      <c r="D541" s="168"/>
      <c r="E541" s="169"/>
      <c r="F541" s="8"/>
      <c r="G541" s="8"/>
    </row>
    <row r="542" spans="2:7" x14ac:dyDescent="0.2">
      <c r="B542" s="170" t="s">
        <v>361</v>
      </c>
      <c r="C542" s="171"/>
      <c r="E542" s="121">
        <v>42632060.770000003</v>
      </c>
      <c r="F542" s="8"/>
      <c r="G542" s="8"/>
    </row>
    <row r="543" spans="2:7" x14ac:dyDescent="0.2">
      <c r="B543" s="160"/>
      <c r="C543" s="160"/>
      <c r="F543" s="8"/>
      <c r="G543" s="8"/>
    </row>
    <row r="544" spans="2:7" x14ac:dyDescent="0.2">
      <c r="B544" s="179" t="s">
        <v>362</v>
      </c>
      <c r="C544" s="179"/>
      <c r="D544" s="123"/>
      <c r="E544" s="131">
        <f>SUM(D544:D561)</f>
        <v>11199354.41</v>
      </c>
      <c r="F544" s="8"/>
      <c r="G544" s="8"/>
    </row>
    <row r="545" spans="2:7" x14ac:dyDescent="0.2">
      <c r="B545" s="173" t="s">
        <v>363</v>
      </c>
      <c r="C545" s="173"/>
      <c r="D545" s="127">
        <v>68547.61</v>
      </c>
      <c r="E545" s="132"/>
      <c r="F545" s="8"/>
      <c r="G545" s="8"/>
    </row>
    <row r="546" spans="2:7" x14ac:dyDescent="0.2">
      <c r="B546" s="173" t="s">
        <v>364</v>
      </c>
      <c r="C546" s="173"/>
      <c r="D546" s="127">
        <v>0</v>
      </c>
      <c r="E546" s="132"/>
      <c r="F546" s="8"/>
      <c r="G546" s="8"/>
    </row>
    <row r="547" spans="2:7" x14ac:dyDescent="0.2">
      <c r="B547" s="173" t="s">
        <v>365</v>
      </c>
      <c r="C547" s="173"/>
      <c r="D547" s="127">
        <v>0</v>
      </c>
      <c r="E547" s="132"/>
      <c r="F547" s="8"/>
      <c r="G547" s="8"/>
    </row>
    <row r="548" spans="2:7" x14ac:dyDescent="0.2">
      <c r="B548" s="173" t="s">
        <v>366</v>
      </c>
      <c r="C548" s="173"/>
      <c r="D548" s="127">
        <v>1642353</v>
      </c>
      <c r="E548" s="132"/>
      <c r="F548" s="8"/>
      <c r="G548" s="8"/>
    </row>
    <row r="549" spans="2:7" x14ac:dyDescent="0.2">
      <c r="B549" s="173" t="s">
        <v>367</v>
      </c>
      <c r="C549" s="173"/>
      <c r="D549" s="125">
        <v>0</v>
      </c>
      <c r="E549" s="132"/>
      <c r="F549" s="8"/>
      <c r="G549" s="120"/>
    </row>
    <row r="550" spans="2:7" x14ac:dyDescent="0.2">
      <c r="B550" s="173" t="s">
        <v>368</v>
      </c>
      <c r="C550" s="173"/>
      <c r="D550" s="127">
        <v>15927.3</v>
      </c>
      <c r="E550" s="133" t="s">
        <v>14</v>
      </c>
      <c r="F550" s="8"/>
      <c r="G550" s="8"/>
    </row>
    <row r="551" spans="2:7" x14ac:dyDescent="0.2">
      <c r="B551" s="173" t="s">
        <v>369</v>
      </c>
      <c r="C551" s="173"/>
      <c r="D551" s="125">
        <v>0</v>
      </c>
      <c r="E551" s="132"/>
      <c r="F551" s="8"/>
      <c r="G551" s="120"/>
    </row>
    <row r="552" spans="2:7" x14ac:dyDescent="0.2">
      <c r="B552" s="173" t="s">
        <v>370</v>
      </c>
      <c r="C552" s="173"/>
      <c r="D552" s="125">
        <v>0</v>
      </c>
      <c r="E552" s="132"/>
      <c r="F552" s="8"/>
      <c r="G552" s="8"/>
    </row>
    <row r="553" spans="2:7" x14ac:dyDescent="0.2">
      <c r="B553" s="173" t="s">
        <v>371</v>
      </c>
      <c r="C553" s="173"/>
      <c r="D553" s="125">
        <v>0</v>
      </c>
      <c r="E553" s="132"/>
      <c r="F553" s="8"/>
      <c r="G553" s="120"/>
    </row>
    <row r="554" spans="2:7" x14ac:dyDescent="0.2">
      <c r="B554" s="173" t="s">
        <v>372</v>
      </c>
      <c r="C554" s="173"/>
      <c r="D554" s="127">
        <v>9472526.5</v>
      </c>
      <c r="E554" s="132"/>
      <c r="F554" s="8"/>
      <c r="G554" s="120"/>
    </row>
    <row r="555" spans="2:7" x14ac:dyDescent="0.2">
      <c r="B555" s="173" t="s">
        <v>373</v>
      </c>
      <c r="C555" s="173"/>
      <c r="D555" s="125">
        <v>0</v>
      </c>
      <c r="E555" s="132"/>
      <c r="F555" s="8"/>
      <c r="G555" s="120"/>
    </row>
    <row r="556" spans="2:7" x14ac:dyDescent="0.2">
      <c r="B556" s="173" t="s">
        <v>374</v>
      </c>
      <c r="C556" s="173"/>
      <c r="D556" s="125">
        <v>0</v>
      </c>
      <c r="E556" s="132"/>
      <c r="F556" s="8"/>
      <c r="G556" s="120"/>
    </row>
    <row r="557" spans="2:7" x14ac:dyDescent="0.2">
      <c r="B557" s="173" t="s">
        <v>375</v>
      </c>
      <c r="C557" s="173"/>
      <c r="D557" s="125">
        <v>0</v>
      </c>
      <c r="E557" s="132"/>
      <c r="F557" s="8"/>
      <c r="G557" s="134"/>
    </row>
    <row r="558" spans="2:7" x14ac:dyDescent="0.2">
      <c r="B558" s="173" t="s">
        <v>376</v>
      </c>
      <c r="C558" s="173"/>
      <c r="D558" s="125">
        <v>0</v>
      </c>
      <c r="E558" s="132"/>
      <c r="F558" s="8"/>
      <c r="G558" s="8"/>
    </row>
    <row r="559" spans="2:7" x14ac:dyDescent="0.2">
      <c r="B559" s="173" t="s">
        <v>377</v>
      </c>
      <c r="C559" s="173"/>
      <c r="D559" s="125">
        <v>0</v>
      </c>
      <c r="E559" s="132"/>
      <c r="F559" s="8"/>
      <c r="G559" s="8"/>
    </row>
    <row r="560" spans="2:7" ht="12.75" customHeight="1" x14ac:dyDescent="0.2">
      <c r="B560" s="173" t="s">
        <v>378</v>
      </c>
      <c r="C560" s="173"/>
      <c r="D560" s="125">
        <v>0</v>
      </c>
      <c r="E560" s="132"/>
      <c r="F560" s="8"/>
      <c r="G560" s="8"/>
    </row>
    <row r="561" spans="2:7" x14ac:dyDescent="0.2">
      <c r="B561" s="180" t="s">
        <v>379</v>
      </c>
      <c r="C561" s="181"/>
      <c r="D561" s="125">
        <v>0</v>
      </c>
      <c r="E561" s="132"/>
      <c r="F561" s="8"/>
      <c r="G561" s="8"/>
    </row>
    <row r="562" spans="2:7" x14ac:dyDescent="0.2">
      <c r="B562" s="160"/>
      <c r="C562" s="160"/>
      <c r="F562" s="8"/>
      <c r="G562" s="8"/>
    </row>
    <row r="563" spans="2:7" x14ac:dyDescent="0.2">
      <c r="B563" s="179" t="s">
        <v>380</v>
      </c>
      <c r="C563" s="179"/>
      <c r="D563" s="123"/>
      <c r="E563" s="131">
        <f>SUM(D563:D570)</f>
        <v>14755.230000000001</v>
      </c>
      <c r="F563" s="8"/>
      <c r="G563" s="8"/>
    </row>
    <row r="564" spans="2:7" x14ac:dyDescent="0.2">
      <c r="B564" s="173" t="s">
        <v>381</v>
      </c>
      <c r="C564" s="173"/>
      <c r="D564" s="135">
        <v>14755.2</v>
      </c>
      <c r="E564" s="132"/>
      <c r="F564" s="8"/>
      <c r="G564" s="8"/>
    </row>
    <row r="565" spans="2:7" x14ac:dyDescent="0.2">
      <c r="B565" s="173" t="s">
        <v>382</v>
      </c>
      <c r="C565" s="173"/>
      <c r="D565" s="125">
        <v>0</v>
      </c>
      <c r="E565" s="132"/>
      <c r="F565" s="8"/>
      <c r="G565" s="8"/>
    </row>
    <row r="566" spans="2:7" x14ac:dyDescent="0.2">
      <c r="B566" s="173" t="s">
        <v>383</v>
      </c>
      <c r="C566" s="173"/>
      <c r="D566" s="125">
        <v>0</v>
      </c>
      <c r="E566" s="132"/>
      <c r="F566" s="8"/>
      <c r="G566" s="8"/>
    </row>
    <row r="567" spans="2:7" x14ac:dyDescent="0.2">
      <c r="B567" s="173" t="s">
        <v>384</v>
      </c>
      <c r="C567" s="173"/>
      <c r="D567" s="125">
        <v>0</v>
      </c>
      <c r="E567" s="132"/>
      <c r="F567" s="8"/>
      <c r="G567" s="8"/>
    </row>
    <row r="568" spans="2:7" x14ac:dyDescent="0.2">
      <c r="B568" s="173" t="s">
        <v>385</v>
      </c>
      <c r="C568" s="173"/>
      <c r="D568" s="125">
        <v>0</v>
      </c>
      <c r="E568" s="132"/>
      <c r="F568" s="8"/>
      <c r="G568" s="8"/>
    </row>
    <row r="569" spans="2:7" x14ac:dyDescent="0.2">
      <c r="B569" s="173" t="s">
        <v>386</v>
      </c>
      <c r="C569" s="173"/>
      <c r="D569" s="125">
        <v>0.03</v>
      </c>
      <c r="E569" s="132"/>
      <c r="F569" s="8"/>
      <c r="G569" s="8"/>
    </row>
    <row r="570" spans="2:7" x14ac:dyDescent="0.2">
      <c r="B570" s="180" t="s">
        <v>387</v>
      </c>
      <c r="C570" s="181"/>
      <c r="D570" s="127">
        <v>0</v>
      </c>
      <c r="E570" s="132"/>
      <c r="F570" s="8"/>
      <c r="G570" s="8"/>
    </row>
    <row r="571" spans="2:7" x14ac:dyDescent="0.2">
      <c r="B571" s="160"/>
      <c r="C571" s="160"/>
      <c r="F571" s="8"/>
      <c r="G571" s="8"/>
    </row>
    <row r="572" spans="2:7" x14ac:dyDescent="0.2">
      <c r="B572" s="136" t="s">
        <v>388</v>
      </c>
      <c r="E572" s="130">
        <f>+E542-E544+E563</f>
        <v>31447461.590000004</v>
      </c>
      <c r="F572" s="120"/>
      <c r="G572" s="120"/>
    </row>
    <row r="573" spans="2:7" x14ac:dyDescent="0.2">
      <c r="E573" s="1" t="s">
        <v>14</v>
      </c>
      <c r="F573" s="137"/>
      <c r="G573" s="8"/>
    </row>
    <row r="574" spans="2:7" x14ac:dyDescent="0.2">
      <c r="E574" s="138" t="s">
        <v>14</v>
      </c>
      <c r="F574" s="8"/>
      <c r="G574" s="8"/>
    </row>
    <row r="575" spans="2:7" x14ac:dyDescent="0.2">
      <c r="E575" s="138" t="s">
        <v>14</v>
      </c>
      <c r="F575" s="139"/>
      <c r="G575" s="8"/>
    </row>
    <row r="576" spans="2:7" x14ac:dyDescent="0.2">
      <c r="E576" s="138" t="s">
        <v>14</v>
      </c>
      <c r="F576" s="139"/>
      <c r="G576" s="8"/>
    </row>
    <row r="577" spans="2:7" x14ac:dyDescent="0.2">
      <c r="F577" s="8"/>
      <c r="G577" s="8"/>
    </row>
    <row r="578" spans="2:7" x14ac:dyDescent="0.2">
      <c r="B578" s="155" t="s">
        <v>389</v>
      </c>
      <c r="C578" s="155"/>
      <c r="D578" s="155"/>
      <c r="E578" s="155"/>
      <c r="F578" s="155"/>
      <c r="G578" s="8"/>
    </row>
    <row r="579" spans="2:7" x14ac:dyDescent="0.2">
      <c r="B579" s="140"/>
      <c r="C579" s="140"/>
      <c r="D579" s="140"/>
      <c r="E579" s="140"/>
      <c r="F579" s="140"/>
      <c r="G579" s="8"/>
    </row>
    <row r="580" spans="2:7" x14ac:dyDescent="0.2">
      <c r="B580" s="140"/>
      <c r="C580" s="140"/>
      <c r="D580" s="140"/>
      <c r="E580" s="140"/>
      <c r="F580" s="140"/>
      <c r="G580" s="8"/>
    </row>
    <row r="581" spans="2:7" ht="21" customHeight="1" x14ac:dyDescent="0.2">
      <c r="B581" s="78" t="s">
        <v>390</v>
      </c>
      <c r="C581" s="65" t="s">
        <v>56</v>
      </c>
      <c r="D581" s="90" t="s">
        <v>57</v>
      </c>
      <c r="E581" s="90" t="s">
        <v>58</v>
      </c>
      <c r="F581" s="8"/>
      <c r="G581" s="8"/>
    </row>
    <row r="582" spans="2:7" x14ac:dyDescent="0.2">
      <c r="B582" s="19" t="s">
        <v>391</v>
      </c>
      <c r="C582" s="109">
        <v>0</v>
      </c>
      <c r="D582" s="54"/>
      <c r="E582" s="54"/>
      <c r="F582" s="8"/>
      <c r="G582" s="8"/>
    </row>
    <row r="583" spans="2:7" x14ac:dyDescent="0.2">
      <c r="B583" s="22"/>
      <c r="C583" s="92">
        <v>0</v>
      </c>
      <c r="D583" s="44"/>
      <c r="E583" s="44"/>
      <c r="F583" s="8"/>
      <c r="G583" s="8"/>
    </row>
    <row r="584" spans="2:7" x14ac:dyDescent="0.2">
      <c r="B584" s="25"/>
      <c r="C584" s="93">
        <v>0</v>
      </c>
      <c r="D584" s="141">
        <v>0</v>
      </c>
      <c r="E584" s="141">
        <v>0</v>
      </c>
      <c r="F584" s="8"/>
      <c r="G584" s="8"/>
    </row>
    <row r="585" spans="2:7" ht="21" customHeight="1" x14ac:dyDescent="0.2">
      <c r="C585" s="18">
        <f t="shared" ref="C585" si="3">SUM(C583:C584)</f>
        <v>0</v>
      </c>
      <c r="D585" s="18">
        <f t="shared" ref="D585:E585" si="4">SUM(D583:D584)</f>
        <v>0</v>
      </c>
      <c r="E585" s="18">
        <f t="shared" si="4"/>
        <v>0</v>
      </c>
      <c r="F585" s="8"/>
      <c r="G585" s="8"/>
    </row>
    <row r="586" spans="2:7" x14ac:dyDescent="0.2">
      <c r="F586" s="8"/>
      <c r="G586" s="8"/>
    </row>
    <row r="587" spans="2:7" x14ac:dyDescent="0.2">
      <c r="F587" s="8"/>
      <c r="G587" s="8"/>
    </row>
    <row r="588" spans="2:7" x14ac:dyDescent="0.2">
      <c r="F588" s="8"/>
      <c r="G588" s="8"/>
    </row>
    <row r="589" spans="2:7" x14ac:dyDescent="0.2">
      <c r="F589" s="8"/>
      <c r="G589" s="8"/>
    </row>
    <row r="590" spans="2:7" x14ac:dyDescent="0.2">
      <c r="B590" s="1" t="s">
        <v>392</v>
      </c>
      <c r="F590" s="8"/>
      <c r="G590" s="8"/>
    </row>
    <row r="591" spans="2:7" ht="12" customHeight="1" x14ac:dyDescent="0.2">
      <c r="F591" s="8"/>
      <c r="G591" s="8"/>
    </row>
    <row r="592" spans="2:7" x14ac:dyDescent="0.2">
      <c r="C592" s="3"/>
      <c r="D592" s="3"/>
      <c r="E592" s="3"/>
    </row>
    <row r="593" spans="2:7" x14ac:dyDescent="0.2">
      <c r="C593" s="3"/>
      <c r="D593" s="3"/>
      <c r="E593" s="3"/>
    </row>
    <row r="594" spans="2:7" x14ac:dyDescent="0.2">
      <c r="C594" s="3"/>
      <c r="D594" s="3"/>
      <c r="E594" s="3"/>
    </row>
    <row r="595" spans="2:7" x14ac:dyDescent="0.2">
      <c r="G595" s="8"/>
    </row>
    <row r="596" spans="2:7" x14ac:dyDescent="0.2">
      <c r="B596" s="142"/>
      <c r="C596" s="3"/>
      <c r="D596" s="142"/>
      <c r="E596" s="142"/>
      <c r="F596" s="143"/>
      <c r="G596" s="143"/>
    </row>
    <row r="597" spans="2:7" x14ac:dyDescent="0.2">
      <c r="B597" s="144" t="s">
        <v>393</v>
      </c>
      <c r="C597" s="3"/>
      <c r="D597" s="183" t="s">
        <v>394</v>
      </c>
      <c r="E597" s="183"/>
      <c r="F597" s="8"/>
      <c r="G597" s="145"/>
    </row>
    <row r="598" spans="2:7" x14ac:dyDescent="0.2">
      <c r="B598" s="144" t="s">
        <v>395</v>
      </c>
      <c r="C598" s="3"/>
      <c r="D598" s="182" t="s">
        <v>396</v>
      </c>
      <c r="E598" s="182"/>
      <c r="F598" s="146"/>
      <c r="G598" s="146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4" spans="2:7" ht="12.75" customHeight="1" x14ac:dyDescent="0.2"/>
    <row r="607" spans="2:7" ht="12.75" customHeight="1" x14ac:dyDescent="0.2"/>
  </sheetData>
  <mergeCells count="68">
    <mergeCell ref="D598:E598"/>
    <mergeCell ref="B568:C568"/>
    <mergeCell ref="B569:C569"/>
    <mergeCell ref="B570:C570"/>
    <mergeCell ref="B571:C571"/>
    <mergeCell ref="B578:F578"/>
    <mergeCell ref="D597:E597"/>
    <mergeCell ref="B567:C567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55:C555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43:C543"/>
    <mergeCell ref="B530:C530"/>
    <mergeCell ref="B531:C531"/>
    <mergeCell ref="B532:C532"/>
    <mergeCell ref="B533:C533"/>
    <mergeCell ref="B534:C534"/>
    <mergeCell ref="B535:C535"/>
    <mergeCell ref="B536:C536"/>
    <mergeCell ref="B539:E539"/>
    <mergeCell ref="B540:E540"/>
    <mergeCell ref="B541:E541"/>
    <mergeCell ref="B542:C542"/>
    <mergeCell ref="B529:C529"/>
    <mergeCell ref="B518:E518"/>
    <mergeCell ref="B519:E519"/>
    <mergeCell ref="B520:E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16:E516"/>
    <mergeCell ref="A2:J2"/>
    <mergeCell ref="A3:J3"/>
    <mergeCell ref="A4:J4"/>
    <mergeCell ref="A9:J9"/>
    <mergeCell ref="D92:E92"/>
    <mergeCell ref="D230:E230"/>
    <mergeCell ref="D239:E239"/>
    <mergeCell ref="D248:E248"/>
    <mergeCell ref="D257:E257"/>
    <mergeCell ref="D296:E296"/>
    <mergeCell ref="D309:E309"/>
    <mergeCell ref="F7:J7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85 C226 C235 C244"/>
    <dataValidation allowBlank="1" showInputMessage="1" showErrorMessage="1" prompt="Corresponde al número de la cuenta de acuerdo al Plan de Cuentas emitido por el CONAC (DOF 22/11/2010)." sqref="B185"/>
    <dataValidation allowBlank="1" showInputMessage="1" showErrorMessage="1" prompt="Características cualitativas significativas que les impacten financieramente." sqref="D185:E185 E226 E235 E244"/>
    <dataValidation allowBlank="1" showInputMessage="1" showErrorMessage="1" prompt="Especificar origen de dicho recurso: Federal, Estatal, Municipal, Particulares." sqref="D226 D235 D244"/>
  </dataValidations>
  <pageMargins left="0.47244094488188981" right="0.70866141732283472" top="0.39370078740157483" bottom="0.74803149606299213" header="0.31496062992125984" footer="0.31496062992125984"/>
  <pageSetup scale="6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2017-10-24T20:44:21Z</cp:lastPrinted>
  <dcterms:created xsi:type="dcterms:W3CDTF">2017-10-23T18:41:30Z</dcterms:created>
  <dcterms:modified xsi:type="dcterms:W3CDTF">2017-10-24T21:06:27Z</dcterms:modified>
</cp:coreProperties>
</file>