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FORMACION CONTABLE\DESGLOSE Y MEMORIA\"/>
    </mc:Choice>
  </mc:AlternateContent>
  <bookViews>
    <workbookView xWindow="0" yWindow="0" windowWidth="19200" windowHeight="11460"/>
  </bookViews>
  <sheets>
    <sheet name="NOTAS" sheetId="1" r:id="rId1"/>
  </sheets>
  <definedNames>
    <definedName name="_xlnm.Print_Area" localSheetId="0">NOTAS!$A$1:$L$524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9" i="1" l="1"/>
  <c r="D509" i="1"/>
  <c r="C509" i="1"/>
  <c r="E487" i="1"/>
  <c r="E468" i="1"/>
  <c r="E496" i="1" s="1"/>
  <c r="E454" i="1"/>
  <c r="E447" i="1"/>
  <c r="E460" i="1" s="1"/>
  <c r="C423" i="1"/>
  <c r="C420" i="1"/>
  <c r="C433" i="1" s="1"/>
  <c r="C338" i="1"/>
  <c r="D290" i="1"/>
  <c r="C290" i="1"/>
  <c r="C280" i="1"/>
  <c r="C277" i="1"/>
  <c r="C276" i="1" s="1"/>
  <c r="C270" i="1"/>
  <c r="C259" i="1"/>
  <c r="C272" i="1" s="1"/>
  <c r="C232" i="1"/>
  <c r="C235" i="1" s="1"/>
  <c r="C228" i="1"/>
  <c r="C221" i="1"/>
  <c r="C214" i="1"/>
  <c r="F206" i="1"/>
  <c r="E206" i="1"/>
  <c r="D206" i="1"/>
  <c r="C206" i="1"/>
  <c r="C189" i="1"/>
  <c r="C182" i="1"/>
  <c r="C173" i="1"/>
  <c r="E166" i="1"/>
  <c r="D161" i="1"/>
  <c r="D166" i="1" s="1"/>
  <c r="C161" i="1"/>
  <c r="C166" i="1" s="1"/>
  <c r="D155" i="1"/>
  <c r="C155" i="1"/>
  <c r="E121" i="1"/>
  <c r="E105" i="1"/>
  <c r="E104" i="1" s="1"/>
  <c r="E102" i="1"/>
  <c r="E98" i="1" s="1"/>
  <c r="E155" i="1" s="1"/>
  <c r="C88" i="1"/>
  <c r="C81" i="1"/>
  <c r="C70" i="1"/>
  <c r="F59" i="1"/>
  <c r="E59" i="1"/>
  <c r="D59" i="1"/>
  <c r="C56" i="1"/>
  <c r="C53" i="1"/>
  <c r="C50" i="1"/>
  <c r="C47" i="1"/>
  <c r="C59" i="1" s="1"/>
  <c r="C40" i="1"/>
  <c r="E36" i="1"/>
  <c r="D36" i="1"/>
  <c r="C36" i="1"/>
  <c r="C31" i="1"/>
  <c r="E24" i="1"/>
  <c r="C20" i="1"/>
  <c r="C24" i="1" s="1"/>
  <c r="C283" i="1" l="1"/>
</calcChain>
</file>

<file path=xl/sharedStrings.xml><?xml version="1.0" encoding="utf-8"?>
<sst xmlns="http://schemas.openxmlformats.org/spreadsheetml/2006/main" count="434" uniqueCount="370">
  <si>
    <t xml:space="preserve">NOTAS A LOS ESTADOS FINANCIEROS </t>
  </si>
  <si>
    <t>Al 31 de Marzo de 2017</t>
  </si>
  <si>
    <t>Ente Público:</t>
  </si>
  <si>
    <t>INSTITUTO TECNOLOGICO SUPERIOR DEL SUR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</si>
  <si>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</si>
  <si>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</si>
  <si>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</si>
  <si>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</si>
  <si>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</si>
  <si>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</si>
  <si>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</si>
  <si>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</si>
  <si>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</si>
  <si>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</si>
  <si>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1121106002  Inversión Bajio  988683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</si>
  <si>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</si>
  <si>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</si>
  <si>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</si>
  <si>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</si>
  <si>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</si>
  <si>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</si>
  <si>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1122602001 Cuentas por cobrar a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</si>
  <si>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</si>
  <si>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</si>
  <si>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</si>
  <si>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</si>
  <si>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</si>
  <si>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</si>
  <si>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</si>
  <si>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1123102001 Funcionarios y Empleados</t>
  </si>
  <si>
    <t>1123106001 Subsidio al Empleo</t>
  </si>
  <si>
    <t>1123103501 Pago Indebido Retenciones de ISR por Salarios</t>
  </si>
  <si>
    <t>1123106001 Otros Deudores Diversos</t>
  </si>
  <si>
    <t>1125 DEUDORES POR ANTICIPOS</t>
  </si>
  <si>
    <t>1125102001   Fondo Fijo</t>
  </si>
  <si>
    <t>1129 OTROS DERECHOS A RECIBIR EFVO O EQUIVALENTES A CORTO PLAZO</t>
  </si>
  <si>
    <t>1129901004 Monedero Eléctronico</t>
  </si>
  <si>
    <t>1131 ANT. PROV. ADQ.BIENES Y PREST. SERV.</t>
  </si>
  <si>
    <t>1131001001 Anticipo a Proveedores</t>
  </si>
  <si>
    <t>1134 ANTICIPO A CONTRATISTAS POR OBRAS PUBLICAS A CORTO PLAZO</t>
  </si>
  <si>
    <t>1134201002 Anticipo a Contratistas</t>
  </si>
  <si>
    <t xml:space="preserve"> 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</si>
  <si>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</si>
  <si>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</si>
  <si>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</si>
  <si>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</si>
  <si>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</si>
  <si>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</si>
  <si>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</si>
  <si>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</si>
  <si>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</si>
  <si>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</si>
  <si>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</si>
  <si>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</si>
  <si>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</si>
  <si>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</si>
  <si>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</si>
  <si>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</si>
  <si>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</si>
  <si>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</si>
  <si>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</si>
  <si>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</si>
  <si>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</si>
  <si>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1231581001 Terrenos a Valor Histórico</t>
  </si>
  <si>
    <t>1233583001 Edificios a Valor Histórico</t>
  </si>
  <si>
    <t>1236200002 Const Proceso de Cierre</t>
  </si>
  <si>
    <t>1236262200 Edificación no Habitacional</t>
  </si>
  <si>
    <t>1240 BIENES MUEBLES</t>
  </si>
  <si>
    <t>1241151100 Muebles de Oficina y Estanteria 2011</t>
  </si>
  <si>
    <t>1241151101 Muebles de Oficina y Estanteria  2010</t>
  </si>
  <si>
    <t>1241251200 Muebles, Excepto de Oficinay Estanteria 2011</t>
  </si>
  <si>
    <t>1241351500 Equipo de Cómputo y Tecnologías de la Inf. 2011</t>
  </si>
  <si>
    <t>1241351501 Equipo de Computo y Tecnologías de la Inf. 2010</t>
  </si>
  <si>
    <t>1241951900 Otro mob y Eq. Educacional y Recreativo 2011</t>
  </si>
  <si>
    <t>1241951901 Otro mob y Eq. Educacional y Recreativo 2010</t>
  </si>
  <si>
    <t>1242152100 Equipo y Aparatos Audiovisuales 2011</t>
  </si>
  <si>
    <t>1242252200 Aparatos Deportivos 2011</t>
  </si>
  <si>
    <t>1242352300 Cámaras Fotograficas y de Video 2011</t>
  </si>
  <si>
    <t>1242952900 Otro Mob y Eq Educacional y Recreativo 2011</t>
  </si>
  <si>
    <t>1242952901 Otro Mob y Eq Educacional y Recreativo 2010</t>
  </si>
  <si>
    <t>1243153100 Equipo Médico y Lab 2011</t>
  </si>
  <si>
    <t>1243153101 Equipo Médico y Lab 2010</t>
  </si>
  <si>
    <t>1243253200 Instrumental Médico y Lab. 2011</t>
  </si>
  <si>
    <t>1243253201 Instrumental Médico y Lab. 2010</t>
  </si>
  <si>
    <t>1244154100 Automóviles y Camiones 2011</t>
  </si>
  <si>
    <t>1244154101 Automóviles y Camiones 2010</t>
  </si>
  <si>
    <t>1246256200 Maquinaria y Equipo Industrial 2011</t>
  </si>
  <si>
    <t>1246256201 Maquinaria y Equipo Industrial 2010</t>
  </si>
  <si>
    <t>1246456400 Sistemas de Aire Acondicionado</t>
  </si>
  <si>
    <t>1246556500 Equipo de Comunicación y Telecomunicación 2011</t>
  </si>
  <si>
    <t>1246556501 Equipo de Comunicación y Telecomunicación 2010</t>
  </si>
  <si>
    <t>1246656600 Equipo de Generación Elect. 2011</t>
  </si>
  <si>
    <t>1246656601 Equipo de Generación Elect. 2010</t>
  </si>
  <si>
    <t>1246756700 Herramientas y Maq Herramientas 2011</t>
  </si>
  <si>
    <t>1246756701 Herramientas y Maq Herramientas 2010</t>
  </si>
  <si>
    <t>1246956901 Otros Equipos 2010</t>
  </si>
  <si>
    <t>1247151301 Bienes Artísticos Culturales y Cientificos 2010</t>
  </si>
  <si>
    <t>1260 DEPRECIACIÓN, DETERIORO Y AMORTIZACIÓN ACUMULADA DE BIENES</t>
  </si>
  <si>
    <t>1263151101 Muebles de Oficina y Estanteria 2010</t>
  </si>
  <si>
    <t>1263151201 Muebles Excepto de Oficina y Estanteria 2011</t>
  </si>
  <si>
    <t>1263151301 Bienes Artísticos Culturales yu Cientificos 2010</t>
  </si>
  <si>
    <t>1263151501 Eq de computo y Tecnlogías de la Inf.</t>
  </si>
  <si>
    <t>1263151901 Otros Mobiliarios y Eq de Admon 2010</t>
  </si>
  <si>
    <t>1263252101 Equipos y Aparatos Audiovisuales 2010</t>
  </si>
  <si>
    <t>1263252201 Aparatos Deportivos 2010</t>
  </si>
  <si>
    <t>1263252301 Cámaras Fotográficas y de Video 2010</t>
  </si>
  <si>
    <t>1263252901 Otro Mob y Eq Educacional y Recreativo</t>
  </si>
  <si>
    <t>1263353101 Equipo Médico y de Lab 2010</t>
  </si>
  <si>
    <t>1263353201 Instrumental Médico y de Lab 2010</t>
  </si>
  <si>
    <t>1263454101 Automóviles y Camiones 2010</t>
  </si>
  <si>
    <t>1263656201 Maquinaria y Equipo Industrial 2010</t>
  </si>
  <si>
    <t>1263656401 Sistemas de Aire Acondicionado</t>
  </si>
  <si>
    <t>1263656501 Equipo de Comunicación y Telecomunicación 2010</t>
  </si>
  <si>
    <t xml:space="preserve">1263656601 Eq. De Generación Elect. </t>
  </si>
  <si>
    <t>1263656701 Herramientas y Maq. Herramientas 2010</t>
  </si>
  <si>
    <t>1263656901 Otros Equipos 2010</t>
  </si>
  <si>
    <t>ESF-09 INTANGIBLES Y DIFERIDOS</t>
  </si>
  <si>
    <t>1250 ACTIVOS INTANGIBLES</t>
  </si>
  <si>
    <t>1270 ACTIVOS DIFERIDOS</t>
  </si>
  <si>
    <t>1273034500  Seguro de Bienes Pat</t>
  </si>
  <si>
    <t>1273134500  Consumo de Seg. Bien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</si>
  <si>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</si>
  <si>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</si>
  <si>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</si>
  <si>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</si>
  <si>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</si>
  <si>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</si>
  <si>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</si>
  <si>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2111102001 Sueldos Devengados Ejercicio Anterior</t>
  </si>
  <si>
    <t>2112101001 Proveedores de Bienes y Servicios</t>
  </si>
  <si>
    <t>2117101003 ISR Salarios por Pagar</t>
  </si>
  <si>
    <t>2117101004 ISR Asimilados por Pagar</t>
  </si>
  <si>
    <t>2117502102 Impuesto Nóminas a Pagar</t>
  </si>
  <si>
    <t>2117901003 Cuotas Sindicales</t>
  </si>
  <si>
    <t>2117902001 Fondo de Ahorro</t>
  </si>
  <si>
    <t>2117910001 Vivienda</t>
  </si>
  <si>
    <t>2117918001 DIVO 5% al millar</t>
  </si>
  <si>
    <t>2117919003 Descuento por Telefonía</t>
  </si>
  <si>
    <t>2119905004 Partidas en Concil. Bancarias</t>
  </si>
  <si>
    <t>2119905006 Acreedores Varios</t>
  </si>
  <si>
    <t>2119905021 Pasivos Cheques Cancelados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</si>
  <si>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</si>
  <si>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</si>
  <si>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</si>
  <si>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</si>
  <si>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</si>
  <si>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</si>
  <si>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</si>
  <si>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</si>
  <si>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</si>
  <si>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</si>
  <si>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CXP GEG Por Serv. Educativos</t>
  </si>
  <si>
    <t>II) NOTAS AL ESTADO DE ACTIVIDADES</t>
  </si>
  <si>
    <t>INGRESOS DE GESTIÓN</t>
  </si>
  <si>
    <t>ERA-01 INGRESOS</t>
  </si>
  <si>
    <t>NOTA</t>
  </si>
  <si>
    <t>4151510253 Por concepto de rentas</t>
  </si>
  <si>
    <t>4151 Produc. Derivados del Uso y Aprov.</t>
  </si>
  <si>
    <t>4159510701 Por concepto de Fichas</t>
  </si>
  <si>
    <t>4159510710 Reexpedición de Credenciales</t>
  </si>
  <si>
    <t>4159510805 Por Concepto de Cursos de Idiomas</t>
  </si>
  <si>
    <t>4159510903 Exámenes de Inglés</t>
  </si>
  <si>
    <t>4159511100 Otros</t>
  </si>
  <si>
    <t>4159 Otros Productos que generan Ing.</t>
  </si>
  <si>
    <t>4150 Productos de Tipo Corriente</t>
  </si>
  <si>
    <t>4162610061 Sanciones a Contratistas</t>
  </si>
  <si>
    <t>4162 Multas</t>
  </si>
  <si>
    <t>4169610002 Recargos</t>
  </si>
  <si>
    <t>4169610903 Recurso Interinstitucional</t>
  </si>
  <si>
    <t>4169 Otros Aprovechamientos</t>
  </si>
  <si>
    <t>4160 Aprovechamientos de Tipo Corriente</t>
  </si>
  <si>
    <t>Ingresos de Gestión</t>
  </si>
  <si>
    <t>4213831000 Convenio Servicios Personales</t>
  </si>
  <si>
    <t>4213832000 Convenio Materiales y Suministros</t>
  </si>
  <si>
    <t>4213833000 Convenio Servicios Generales</t>
  </si>
  <si>
    <t>4213 Convenios</t>
  </si>
  <si>
    <t>4210 Participaciones y Aportaciones</t>
  </si>
  <si>
    <t>4221911000 Servicios Personales</t>
  </si>
  <si>
    <t>4221912000 Materiales y Suminitros</t>
  </si>
  <si>
    <t>4221913000 Servicios Generales</t>
  </si>
  <si>
    <t>4221 Trans. Internas y Asig. Al Secto</t>
  </si>
  <si>
    <t>4220 Transferencias, Asignaciones y Sub.</t>
  </si>
  <si>
    <t>Participaciones y Aportaciones</t>
  </si>
  <si>
    <t>ERA-02 OTROS INGRESOS Y BENEFICIOS</t>
  </si>
  <si>
    <t xml:space="preserve">4300 OTROS INGRESOS Y BENEFICIOS
</t>
  </si>
  <si>
    <t>4310 Ingresos Financieros</t>
  </si>
  <si>
    <t>4311511001 Intereses Normales</t>
  </si>
  <si>
    <t>4399 Otros Ingresos y Beneficios Varios</t>
  </si>
  <si>
    <t>4399000008 Diferencia por Redondeo</t>
  </si>
  <si>
    <t>GASTOS Y OTRAS PÉRDIDAS</t>
  </si>
  <si>
    <t>ERA-03 GASTOS</t>
  </si>
  <si>
    <t>%GASTO</t>
  </si>
  <si>
    <t>EXPLICACION</t>
  </si>
  <si>
    <t>5000 GASTOS Y OTRAS PERDIDAS</t>
  </si>
  <si>
    <t>5111113000  Sueldos Base</t>
  </si>
  <si>
    <t>5112121000  Honorarios Asimilables a Salarios</t>
  </si>
  <si>
    <t>5113131000  Primas por años de servicios</t>
  </si>
  <si>
    <t>5113132000  Primas de Vacaciones</t>
  </si>
  <si>
    <t>5114141000  Aportaciones de Seguridad Social</t>
  </si>
  <si>
    <t>5114142000  Aportaciones  a Fondos de Vivienda</t>
  </si>
  <si>
    <t>5115154000  Prestaciones Contractuales</t>
  </si>
  <si>
    <t>5115159000  Otras Prestaciones</t>
  </si>
  <si>
    <t>5121211000 Materiales y Útiles de Oficina</t>
  </si>
  <si>
    <t>5121216000 Material de Limpieza</t>
  </si>
  <si>
    <t>5121217000 Materiales y Útiles de Enseñanza</t>
  </si>
  <si>
    <t>5122221000 Alimentación de Personas</t>
  </si>
  <si>
    <t>5124246000 Material Eléctrico y Electrónico</t>
  </si>
  <si>
    <t>5124247000 Artículos Metalicos</t>
  </si>
  <si>
    <t>5124249000 Otros Materiales y Art. De Construcción</t>
  </si>
  <si>
    <t>5125253000 Medicinas y Productos Farmacéuticos</t>
  </si>
  <si>
    <t>5126261000 Combustibles y Lubricantes</t>
  </si>
  <si>
    <t>5129291000 Herramientas Menores</t>
  </si>
  <si>
    <t>5129294000 Refacciones y Acces</t>
  </si>
  <si>
    <t>5131311000 Servicio de Energía Eléctrica</t>
  </si>
  <si>
    <t>5131312000 Gas</t>
  </si>
  <si>
    <t>5131314000  Telefonía Trandicional</t>
  </si>
  <si>
    <t>5131315000  Telefonía Celular</t>
  </si>
  <si>
    <t>5131317000  Serv. Acceso a Internet</t>
  </si>
  <si>
    <t>5132325000  Arrendamientos de Eq</t>
  </si>
  <si>
    <t>5132329000  Otros Arrendamientos</t>
  </si>
  <si>
    <t>5133333000  Serv. Consult. Adm.</t>
  </si>
  <si>
    <t>5133336000  Servs. Apoyo Admvo.</t>
  </si>
  <si>
    <t>5133338000  Servicios de Vigilancia</t>
  </si>
  <si>
    <t>5133339000  Servicios Profesionales</t>
  </si>
  <si>
    <t>5134348000  Comisiones por ventas</t>
  </si>
  <si>
    <t>5135351000  Conserv. Y Mantenimiento</t>
  </si>
  <si>
    <t>5135355000  Reparación y Matto  de Equipo</t>
  </si>
  <si>
    <t>5135357000 Inst. Rep. Y Matto.</t>
  </si>
  <si>
    <t>5135358000 Servicios de Limpieza</t>
  </si>
  <si>
    <t>5136361200 Difusión por Medios Alternativos</t>
  </si>
  <si>
    <t>5137372000  Pasajes Terrestres</t>
  </si>
  <si>
    <t>5137375000  Viáticos en el País</t>
  </si>
  <si>
    <t>5137379000  Ot. Ser. Traslado</t>
  </si>
  <si>
    <t>5138382000  Gastos de Orden Social y Cultural</t>
  </si>
  <si>
    <t>5138385000  Gastos de Representación</t>
  </si>
  <si>
    <t>5139392000  Otros Impuestos y Derechos</t>
  </si>
  <si>
    <t>5139396000 Ot. Gtos. Respons.</t>
  </si>
  <si>
    <t>5139398000  Impuesto de Nómina</t>
  </si>
  <si>
    <t>5241441000  Ayudas Sociales a Personas</t>
  </si>
  <si>
    <t>5242442000  Becas O. Ayudas</t>
  </si>
  <si>
    <t>5599000006 Diferencia por Redondeo</t>
  </si>
  <si>
    <t>III) NOTAS AL ESTADO DE VARIACIÓN A LA HACIENDA PÚBLICA</t>
  </si>
  <si>
    <t>VHP-01 PATRIMONIO CONTRIBUIDO</t>
  </si>
  <si>
    <t>MODIFICACION</t>
  </si>
  <si>
    <t>3110 HACIENDA PUBLICA/PATRIMONIO CONTRIBUIDO</t>
  </si>
  <si>
    <t>3110000001  Aportaciones</t>
  </si>
  <si>
    <t>3110000002  Baja de Activo Fijo</t>
  </si>
  <si>
    <t>3110915000  Bienes Muebles e Inmuebles</t>
  </si>
  <si>
    <t>3110916000  Obra Pública</t>
  </si>
  <si>
    <t>3111828005 Fafef Bienes Muebles e Inmuebles</t>
  </si>
  <si>
    <t>3111828006  Fafef Obra Pública</t>
  </si>
  <si>
    <t>3113824205  Federales de Ejercicio</t>
  </si>
  <si>
    <t>3113828005  Fafef Bienes Muebles</t>
  </si>
  <si>
    <t>3113828006  Fafef Obra Pública Ejerc. Ant.</t>
  </si>
  <si>
    <t>3113835000  Convenio Bienes Muebles</t>
  </si>
  <si>
    <t>3113836000  Convenio Obra Pública Ejer. Ant.</t>
  </si>
  <si>
    <t>3113914205  Estatales de Ejercicio</t>
  </si>
  <si>
    <t>3113914206  Estatales de Ejercicio</t>
  </si>
  <si>
    <t>3113915000  Bienes Muebles e Inmuebles</t>
  </si>
  <si>
    <t>3113916000 Obra Pública Ej Anterior</t>
  </si>
  <si>
    <t>3120000002  Donaciones de Bienes</t>
  </si>
  <si>
    <t>3120000006  Donaciones de Bienes</t>
  </si>
  <si>
    <t>VHP-02 PATRIMONIO GENERADO</t>
  </si>
  <si>
    <t>3210 HACIENDA PUBLICA /PATRIMONIO GENERADO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</si>
  <si>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</si>
  <si>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</si>
  <si>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</si>
  <si>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</si>
  <si>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</si>
  <si>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</si>
  <si>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</si>
  <si>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</si>
  <si>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</si>
  <si>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Ejercicio 2014</t>
  </si>
  <si>
    <t>3220000023  Resultado Ejercicio 2015</t>
  </si>
  <si>
    <t>3220000024  Resultado Ejercicio 2016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</si>
  <si>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</si>
  <si>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</si>
  <si>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</si>
  <si>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</si>
  <si>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Aplicación de Remanentes</t>
  </si>
  <si>
    <t>3243000002  Reserva por Contingencia</t>
  </si>
  <si>
    <t>SUB TOTAL</t>
  </si>
  <si>
    <t>IV) NOTAS AL ESTADO DE FLUJO DE EFECTIVO</t>
  </si>
  <si>
    <t>EFE-01 FLUJO DE EFECTIVO</t>
  </si>
  <si>
    <t>1112102001  Bancomer Cta. 7216</t>
  </si>
  <si>
    <t>1112102008  Bancomer PRODEP 0199910328</t>
  </si>
  <si>
    <t>1112106002  Bajío Cta. 1105550</t>
  </si>
  <si>
    <t>1112106003  Bajío Cta. 1105535</t>
  </si>
  <si>
    <t>1112106004  Bajío Cta. 988683</t>
  </si>
  <si>
    <t>1112106006  Bajío Cta. 277688</t>
  </si>
  <si>
    <t>1112106007  Bajío Cta. 11054770101 Maestra</t>
  </si>
  <si>
    <t>1112106008  Bajío Cta. 9717133 FAFEF 2013</t>
  </si>
  <si>
    <t>1112106010  Bajío 10171072 PIFIT PAOE Federal</t>
  </si>
  <si>
    <t>1112106011  Bajío 10170660 MINIS</t>
  </si>
  <si>
    <t>1112106012  Bajío 10171049 PIFIT PAOE Estatal</t>
  </si>
  <si>
    <t>1112106013  Bajío 10171221 PIFIT PAC Federal</t>
  </si>
  <si>
    <t>1112106014  Bajío 12724647 PROEXOE</t>
  </si>
  <si>
    <t>1112106015  Bajío 12914883 Remanente Federal</t>
  </si>
  <si>
    <t>1112106016  Bajío 13348701 PROEXOE Estatal</t>
  </si>
  <si>
    <t>1112106019   Bajío 17917469 Rec Estatal</t>
  </si>
  <si>
    <t>1112 Bancos/Tesoreria</t>
  </si>
  <si>
    <t>1114106001 Inv Vista Bajio 988683</t>
  </si>
  <si>
    <t xml:space="preserve">1114 Inversiones Temporales 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</si>
  <si>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</si>
  <si>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</si>
  <si>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</si>
  <si>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</si>
  <si>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 xml:space="preserve">1236  Construcciones en Proceso en Bienes </t>
  </si>
  <si>
    <t>1241 Mobiliario y Equipo de Administración</t>
  </si>
  <si>
    <t>1242 Mobiliario y Equipo Educacional y Recreativo</t>
  </si>
  <si>
    <t>1243 Equipo e Insrumental Médico y de Laboratorio</t>
  </si>
  <si>
    <t>1244 Equipo de Transporte</t>
  </si>
  <si>
    <t>1246 Maquinaria, Otros Equipos y Herramientas</t>
  </si>
  <si>
    <t xml:space="preserve">1247 Colecciones, Obras de Arte 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</si>
  <si>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</si>
  <si>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</si>
  <si>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</si>
  <si>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de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</si>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</sst>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_ ;\-#,##0\ "/>
    <numFmt numFmtId="167" formatCode="_-* #,##0_-;\-* #,##0_-;_-* &quot;-&quot;??_-;_-@_-"/>
    <numFmt numFmtId="168" formatCode="#,##0.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3" fontId="10" fillId="0" borderId="0" applyFont="0" applyFill="0" applyBorder="0" applyAlignment="0" applyProtection="0"/>
    <xf numFmtId="0" fontId="5" fillId="0" borderId="0"/>
  </cellStyleXfs>
  <cellXfs count="192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0" applyFont="1" applyFill="1" applyBorder="1"/>
    <xf numFmtId="0" fontId="3" fillId="3" borderId="1" xfId="0" applyFont="1" applyFill="1" applyBorder="1" applyAlignment="1"/>
    <xf numFmtId="0" fontId="3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/>
    <xf numFmtId="0" fontId="5" fillId="3" borderId="1" xfId="0" applyFont="1" applyFill="1" applyBorder="1"/>
    <xf numFmtId="0" fontId="6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0" xfId="0" applyFont="1" applyBorder="1" applyAlignment="1">
      <alignment horizontal="left"/>
    </xf>
    <xf numFmtId="0" fontId="8" fillId="3" borderId="0" xfId="0" applyFont="1" applyFill="1" applyBorder="1"/>
    <xf numFmtId="0" fontId="4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165" fontId="2" fillId="3" borderId="4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165" fontId="2" fillId="3" borderId="5" xfId="0" applyNumberFormat="1" applyFont="1" applyFill="1" applyBorder="1"/>
    <xf numFmtId="164" fontId="2" fillId="3" borderId="5" xfId="0" applyNumberFormat="1" applyFont="1" applyFill="1" applyBorder="1"/>
    <xf numFmtId="165" fontId="3" fillId="2" borderId="2" xfId="0" applyNumberFormat="1" applyFont="1" applyFill="1" applyBorder="1" applyAlignment="1">
      <alignment horizontal="right" vertical="center"/>
    </xf>
    <xf numFmtId="0" fontId="9" fillId="3" borderId="0" xfId="0" applyFont="1" applyFill="1" applyBorder="1"/>
    <xf numFmtId="3" fontId="3" fillId="2" borderId="2" xfId="0" applyNumberFormat="1" applyFont="1" applyFill="1" applyBorder="1" applyAlignment="1">
      <alignment horizontal="right" vertical="center"/>
    </xf>
    <xf numFmtId="49" fontId="3" fillId="3" borderId="0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right"/>
    </xf>
    <xf numFmtId="165" fontId="2" fillId="3" borderId="4" xfId="0" applyNumberFormat="1" applyFont="1" applyFill="1" applyBorder="1" applyAlignment="1">
      <alignment horizontal="right"/>
    </xf>
    <xf numFmtId="0" fontId="4" fillId="3" borderId="4" xfId="0" applyNumberFormat="1" applyFont="1" applyFill="1" applyBorder="1"/>
    <xf numFmtId="0" fontId="2" fillId="3" borderId="4" xfId="0" applyNumberFormat="1" applyFont="1" applyFill="1" applyBorder="1"/>
    <xf numFmtId="165" fontId="4" fillId="3" borderId="4" xfId="0" applyNumberFormat="1" applyFont="1" applyFill="1" applyBorder="1"/>
    <xf numFmtId="3" fontId="4" fillId="3" borderId="4" xfId="0" applyNumberFormat="1" applyFont="1" applyFill="1" applyBorder="1"/>
    <xf numFmtId="3" fontId="2" fillId="3" borderId="4" xfId="0" applyNumberFormat="1" applyFont="1" applyFill="1" applyBorder="1"/>
    <xf numFmtId="0" fontId="4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2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/>
    <xf numFmtId="164" fontId="2" fillId="3" borderId="7" xfId="0" applyNumberFormat="1" applyFont="1" applyFill="1" applyBorder="1"/>
    <xf numFmtId="164" fontId="2" fillId="3" borderId="8" xfId="0" applyNumberFormat="1" applyFont="1" applyFill="1" applyBorder="1"/>
    <xf numFmtId="164" fontId="2" fillId="3" borderId="9" xfId="0" applyNumberFormat="1" applyFont="1" applyFill="1" applyBorder="1"/>
    <xf numFmtId="164" fontId="2" fillId="3" borderId="1" xfId="0" applyNumberFormat="1" applyFont="1" applyFill="1" applyBorder="1"/>
    <xf numFmtId="164" fontId="2" fillId="3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2" borderId="13" xfId="0" applyNumberFormat="1" applyFont="1" applyFill="1" applyBorder="1"/>
    <xf numFmtId="164" fontId="3" fillId="3" borderId="0" xfId="0" applyNumberFormat="1" applyFont="1" applyFill="1" applyBorder="1"/>
    <xf numFmtId="49" fontId="3" fillId="2" borderId="11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/>
    <xf numFmtId="164" fontId="2" fillId="3" borderId="14" xfId="0" applyNumberFormat="1" applyFont="1" applyFill="1" applyBorder="1"/>
    <xf numFmtId="49" fontId="5" fillId="3" borderId="4" xfId="0" applyNumberFormat="1" applyFont="1" applyFill="1" applyBorder="1" applyAlignment="1">
      <alignment horizontal="left"/>
    </xf>
    <xf numFmtId="165" fontId="2" fillId="0" borderId="4" xfId="0" applyNumberFormat="1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2" borderId="2" xfId="0" applyFont="1" applyFill="1" applyBorder="1"/>
    <xf numFmtId="49" fontId="3" fillId="3" borderId="6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49" fontId="5" fillId="0" borderId="8" xfId="2" applyNumberFormat="1" applyFont="1" applyFill="1" applyBorder="1" applyAlignment="1">
      <alignment horizontal="left"/>
    </xf>
    <xf numFmtId="0" fontId="2" fillId="0" borderId="9" xfId="0" applyFont="1" applyBorder="1"/>
    <xf numFmtId="0" fontId="4" fillId="2" borderId="3" xfId="3" applyFont="1" applyFill="1" applyBorder="1" applyAlignment="1">
      <alignment horizontal="left" vertical="center" wrapText="1"/>
    </xf>
    <xf numFmtId="4" fontId="4" fillId="2" borderId="3" xfId="4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0" applyNumberFormat="1" applyFont="1" applyBorder="1" applyAlignment="1"/>
    <xf numFmtId="0" fontId="2" fillId="0" borderId="8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2" fillId="0" borderId="4" xfId="4" applyNumberFormat="1" applyFont="1" applyBorder="1" applyAlignment="1"/>
    <xf numFmtId="0" fontId="2" fillId="3" borderId="8" xfId="0" applyFont="1" applyFill="1" applyBorder="1"/>
    <xf numFmtId="0" fontId="2" fillId="3" borderId="4" xfId="0" applyFont="1" applyFill="1" applyBorder="1"/>
    <xf numFmtId="0" fontId="2" fillId="3" borderId="9" xfId="0" applyFont="1" applyFill="1" applyBorder="1"/>
    <xf numFmtId="0" fontId="2" fillId="3" borderId="5" xfId="0" applyFont="1" applyFill="1" applyBorder="1"/>
    <xf numFmtId="0" fontId="4" fillId="2" borderId="2" xfId="3" applyFont="1" applyFill="1" applyBorder="1" applyAlignment="1">
      <alignment horizontal="left" vertical="center" wrapText="1"/>
    </xf>
    <xf numFmtId="165" fontId="4" fillId="3" borderId="3" xfId="0" applyNumberFormat="1" applyFont="1" applyFill="1" applyBorder="1"/>
    <xf numFmtId="3" fontId="2" fillId="0" borderId="4" xfId="0" applyNumberFormat="1" applyFont="1" applyBorder="1"/>
    <xf numFmtId="3" fontId="2" fillId="0" borderId="4" xfId="0" applyNumberFormat="1" applyFont="1" applyFill="1" applyBorder="1"/>
    <xf numFmtId="166" fontId="4" fillId="3" borderId="4" xfId="0" applyNumberFormat="1" applyFont="1" applyFill="1" applyBorder="1"/>
    <xf numFmtId="49" fontId="2" fillId="0" borderId="3" xfId="0" applyNumberFormat="1" applyFont="1" applyFill="1" applyBorder="1" applyAlignment="1">
      <alignment wrapText="1"/>
    </xf>
    <xf numFmtId="4" fontId="2" fillId="0" borderId="16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9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1" xfId="4" applyNumberFormat="1" applyFont="1" applyFill="1" applyBorder="1" applyAlignment="1">
      <alignment wrapText="1"/>
    </xf>
    <xf numFmtId="4" fontId="2" fillId="0" borderId="5" xfId="4" applyNumberFormat="1" applyFont="1" applyFill="1" applyBorder="1" applyAlignment="1">
      <alignment wrapText="1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/>
    </xf>
    <xf numFmtId="165" fontId="4" fillId="3" borderId="14" xfId="0" applyNumberFormat="1" applyFont="1" applyFill="1" applyBorder="1"/>
    <xf numFmtId="165" fontId="2" fillId="3" borderId="7" xfId="0" applyNumberFormat="1" applyFont="1" applyFill="1" applyBorder="1"/>
    <xf numFmtId="165" fontId="3" fillId="3" borderId="10" xfId="0" applyNumberFormat="1" applyFont="1" applyFill="1" applyBorder="1"/>
    <xf numFmtId="164" fontId="3" fillId="3" borderId="5" xfId="0" applyNumberFormat="1" applyFont="1" applyFill="1" applyBorder="1"/>
    <xf numFmtId="4" fontId="4" fillId="2" borderId="2" xfId="4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165" fontId="2" fillId="0" borderId="7" xfId="0" applyNumberFormat="1" applyFont="1" applyFill="1" applyBorder="1"/>
    <xf numFmtId="165" fontId="4" fillId="0" borderId="7" xfId="0" applyNumberFormat="1" applyFont="1" applyFill="1" applyBorder="1"/>
    <xf numFmtId="165" fontId="2" fillId="0" borderId="10" xfId="0" applyNumberFormat="1" applyFont="1" applyBorder="1"/>
    <xf numFmtId="165" fontId="3" fillId="2" borderId="2" xfId="0" applyNumberFormat="1" applyFont="1" applyFill="1" applyBorder="1"/>
    <xf numFmtId="165" fontId="2" fillId="3" borderId="0" xfId="0" applyNumberFormat="1" applyFont="1" applyFill="1"/>
    <xf numFmtId="49" fontId="3" fillId="3" borderId="3" xfId="0" applyNumberFormat="1" applyFont="1" applyFill="1" applyBorder="1" applyAlignment="1">
      <alignment horizontal="left" wrapText="1"/>
    </xf>
    <xf numFmtId="165" fontId="4" fillId="3" borderId="3" xfId="0" applyNumberFormat="1" applyFont="1" applyFill="1" applyBorder="1" applyAlignment="1">
      <alignment vertical="top"/>
    </xf>
    <xf numFmtId="165" fontId="3" fillId="0" borderId="3" xfId="0" applyNumberFormat="1" applyFont="1" applyFill="1" applyBorder="1"/>
    <xf numFmtId="164" fontId="4" fillId="3" borderId="14" xfId="0" applyNumberFormat="1" applyFont="1" applyFill="1" applyBorder="1"/>
    <xf numFmtId="49" fontId="5" fillId="0" borderId="4" xfId="5" applyNumberFormat="1" applyFont="1" applyFill="1" applyBorder="1" applyAlignment="1">
      <alignment horizontal="left"/>
    </xf>
    <xf numFmtId="164" fontId="2" fillId="0" borderId="4" xfId="0" applyNumberFormat="1" applyFont="1" applyFill="1" applyBorder="1"/>
    <xf numFmtId="49" fontId="5" fillId="0" borderId="4" xfId="0" applyNumberFormat="1" applyFont="1" applyFill="1" applyBorder="1" applyAlignment="1">
      <alignment horizontal="left"/>
    </xf>
    <xf numFmtId="0" fontId="2" fillId="0" borderId="5" xfId="0" applyFont="1" applyFill="1" applyBorder="1"/>
    <xf numFmtId="164" fontId="3" fillId="2" borderId="2" xfId="0" applyNumberFormat="1" applyFont="1" applyFill="1" applyBorder="1"/>
    <xf numFmtId="0" fontId="4" fillId="2" borderId="3" xfId="3" applyFont="1" applyFill="1" applyBorder="1" applyAlignment="1">
      <alignment horizontal="center" vertical="center" wrapText="1"/>
    </xf>
    <xf numFmtId="165" fontId="2" fillId="3" borderId="14" xfId="0" applyNumberFormat="1" applyFont="1" applyFill="1" applyBorder="1"/>
    <xf numFmtId="49" fontId="5" fillId="0" borderId="8" xfId="0" applyNumberFormat="1" applyFont="1" applyFill="1" applyBorder="1" applyAlignment="1">
      <alignment horizontal="left"/>
    </xf>
    <xf numFmtId="0" fontId="2" fillId="0" borderId="8" xfId="0" applyFont="1" applyBorder="1"/>
    <xf numFmtId="49" fontId="5" fillId="0" borderId="9" xfId="0" applyNumberFormat="1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0" fontId="4" fillId="0" borderId="5" xfId="0" applyFont="1" applyBorder="1"/>
    <xf numFmtId="165" fontId="4" fillId="3" borderId="7" xfId="0" applyNumberFormat="1" applyFont="1" applyFill="1" applyBorder="1"/>
    <xf numFmtId="166" fontId="2" fillId="0" borderId="4" xfId="0" applyNumberFormat="1" applyFont="1" applyFill="1" applyBorder="1"/>
    <xf numFmtId="0" fontId="4" fillId="0" borderId="0" xfId="0" applyFont="1" applyAlignment="1">
      <alignment horizont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horizontal="right" vertical="center"/>
    </xf>
    <xf numFmtId="0" fontId="2" fillId="3" borderId="0" xfId="0" applyFont="1" applyFill="1" applyBorder="1"/>
    <xf numFmtId="0" fontId="2" fillId="3" borderId="0" xfId="0" applyFont="1" applyFill="1" applyAlignment="1">
      <alignment horizontal="right"/>
    </xf>
    <xf numFmtId="0" fontId="11" fillId="0" borderId="2" xfId="0" applyFont="1" applyBorder="1" applyAlignment="1">
      <alignment vertical="center" wrapText="1"/>
    </xf>
    <xf numFmtId="0" fontId="2" fillId="0" borderId="2" xfId="0" applyFont="1" applyBorder="1"/>
    <xf numFmtId="3" fontId="12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3" fontId="12" fillId="0" borderId="2" xfId="0" applyNumberFormat="1" applyFont="1" applyBorder="1" applyAlignment="1">
      <alignment horizontal="center" vertical="center"/>
    </xf>
    <xf numFmtId="167" fontId="12" fillId="0" borderId="2" xfId="1" applyNumberFormat="1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167" fontId="11" fillId="2" borderId="2" xfId="1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167" fontId="11" fillId="0" borderId="2" xfId="1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 applyAlignment="1">
      <alignment vertical="center" wrapText="1"/>
    </xf>
    <xf numFmtId="4" fontId="2" fillId="3" borderId="0" xfId="0" applyNumberFormat="1" applyFont="1" applyFill="1"/>
    <xf numFmtId="0" fontId="13" fillId="0" borderId="0" xfId="0" applyFont="1"/>
    <xf numFmtId="0" fontId="12" fillId="0" borderId="11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1" fontId="12" fillId="0" borderId="2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43" fontId="2" fillId="3" borderId="0" xfId="1" applyNumberFormat="1" applyFont="1" applyFill="1" applyBorder="1"/>
    <xf numFmtId="167" fontId="2" fillId="3" borderId="0" xfId="0" applyNumberFormat="1" applyFont="1" applyFill="1"/>
    <xf numFmtId="168" fontId="2" fillId="3" borderId="0" xfId="0" applyNumberFormat="1" applyFont="1" applyFill="1" applyBorder="1"/>
    <xf numFmtId="0" fontId="6" fillId="0" borderId="0" xfId="0" applyFont="1" applyBorder="1" applyAlignment="1">
      <alignment horizontal="center"/>
    </xf>
    <xf numFmtId="164" fontId="3" fillId="3" borderId="10" xfId="0" applyNumberFormat="1" applyFont="1" applyFill="1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6">
    <cellStyle name="Millares" xfId="1" builtinId="3"/>
    <cellStyle name="Millares 2" xfId="4"/>
    <cellStyle name="Normal" xfId="0" builtinId="0"/>
    <cellStyle name="Normal 2 2" xfId="3"/>
    <cellStyle name="Normal 4" xfId="2"/>
    <cellStyle name="Normal 9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1521282</xdr:colOff>
      <xdr:row>24</xdr:row>
      <xdr:rowOff>41053</xdr:rowOff>
    </xdr:from>
    <xdr:ext cx="184730" cy="937629"/>
    <xdr:sp macro="" textlink="">
      <xdr:nvSpPr>
        <xdr:cNvPr id="2" name="1 Rectángulo"/>
        <xdr:cNvSpPr/>
      </xdr:nvSpPr>
      <xdr:spPr>
        <a:xfrm>
          <a:off x="7045782" y="408917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786989</xdr:colOff>
      <xdr:row>65</xdr:row>
      <xdr:rowOff>119494</xdr:rowOff>
    </xdr:from>
    <xdr:ext cx="1877437" cy="446212"/>
    <xdr:sp macro="" textlink="">
      <xdr:nvSpPr>
        <xdr:cNvPr id="3" name="2 Rectángulo"/>
        <xdr:cNvSpPr/>
      </xdr:nvSpPr>
      <xdr:spPr>
        <a:xfrm>
          <a:off x="6311489" y="11730469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3</xdr:col>
      <xdr:colOff>1257635</xdr:colOff>
      <xdr:row>76</xdr:row>
      <xdr:rowOff>130700</xdr:rowOff>
    </xdr:from>
    <xdr:ext cx="1877437" cy="446212"/>
    <xdr:sp macro="" textlink="">
      <xdr:nvSpPr>
        <xdr:cNvPr id="4" name="3 Rectángulo"/>
        <xdr:cNvSpPr/>
      </xdr:nvSpPr>
      <xdr:spPr>
        <a:xfrm>
          <a:off x="8582360" y="13846700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1705871</xdr:colOff>
      <xdr:row>84</xdr:row>
      <xdr:rowOff>309994</xdr:rowOff>
    </xdr:from>
    <xdr:ext cx="1877437" cy="446212"/>
    <xdr:sp macro="" textlink="">
      <xdr:nvSpPr>
        <xdr:cNvPr id="5" name="4 Rectángulo"/>
        <xdr:cNvSpPr/>
      </xdr:nvSpPr>
      <xdr:spPr>
        <a:xfrm>
          <a:off x="7230371" y="15426169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1</xdr:col>
      <xdr:colOff>4723534</xdr:colOff>
      <xdr:row>168</xdr:row>
      <xdr:rowOff>343477</xdr:rowOff>
    </xdr:from>
    <xdr:ext cx="1877437" cy="446212"/>
    <xdr:sp macro="" textlink="">
      <xdr:nvSpPr>
        <xdr:cNvPr id="6" name="5 Rectángulo"/>
        <xdr:cNvSpPr/>
      </xdr:nvSpPr>
      <xdr:spPr>
        <a:xfrm>
          <a:off x="5485534" y="29651902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831814</xdr:colOff>
      <xdr:row>176</xdr:row>
      <xdr:rowOff>108288</xdr:rowOff>
    </xdr:from>
    <xdr:ext cx="1877437" cy="446212"/>
    <xdr:sp macro="" textlink="">
      <xdr:nvSpPr>
        <xdr:cNvPr id="7" name="6 Rectángulo"/>
        <xdr:cNvSpPr/>
      </xdr:nvSpPr>
      <xdr:spPr>
        <a:xfrm>
          <a:off x="6356314" y="31045488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1728283</xdr:colOff>
      <xdr:row>210</xdr:row>
      <xdr:rowOff>18640</xdr:rowOff>
    </xdr:from>
    <xdr:ext cx="1877437" cy="446212"/>
    <xdr:sp macro="" textlink="">
      <xdr:nvSpPr>
        <xdr:cNvPr id="8" name="7 Rectángulo"/>
        <xdr:cNvSpPr/>
      </xdr:nvSpPr>
      <xdr:spPr>
        <a:xfrm>
          <a:off x="7252783" y="36718465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1728283</xdr:colOff>
      <xdr:row>217</xdr:row>
      <xdr:rowOff>29846</xdr:rowOff>
    </xdr:from>
    <xdr:ext cx="1877437" cy="446212"/>
    <xdr:sp macro="" textlink="">
      <xdr:nvSpPr>
        <xdr:cNvPr id="9" name="8 Rectángulo"/>
        <xdr:cNvSpPr/>
      </xdr:nvSpPr>
      <xdr:spPr>
        <a:xfrm>
          <a:off x="7252783" y="38101271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1764360</xdr:colOff>
      <xdr:row>224</xdr:row>
      <xdr:rowOff>43650</xdr:rowOff>
    </xdr:from>
    <xdr:ext cx="1877437" cy="446212"/>
    <xdr:sp macro="" textlink="">
      <xdr:nvSpPr>
        <xdr:cNvPr id="10" name="9 Rectángulo"/>
        <xdr:cNvSpPr/>
      </xdr:nvSpPr>
      <xdr:spPr>
        <a:xfrm>
          <a:off x="7288860" y="39420000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1761900</xdr:colOff>
      <xdr:row>504</xdr:row>
      <xdr:rowOff>265171</xdr:rowOff>
    </xdr:from>
    <xdr:ext cx="1877437" cy="446212"/>
    <xdr:sp macro="" textlink="">
      <xdr:nvSpPr>
        <xdr:cNvPr id="11" name="10 Rectángulo"/>
        <xdr:cNvSpPr/>
      </xdr:nvSpPr>
      <xdr:spPr>
        <a:xfrm>
          <a:off x="7286400" y="87104596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ES" sz="2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ES" sz="2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1739489</xdr:colOff>
      <xdr:row>30</xdr:row>
      <xdr:rowOff>136302</xdr:rowOff>
    </xdr:from>
    <xdr:ext cx="1877437" cy="446212"/>
    <xdr:sp macro="" textlink="">
      <xdr:nvSpPr>
        <xdr:cNvPr id="12" name="11 Rectángulo"/>
        <xdr:cNvSpPr/>
      </xdr:nvSpPr>
      <xdr:spPr>
        <a:xfrm>
          <a:off x="7263989" y="5232177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31"/>
  <sheetViews>
    <sheetView showGridLines="0" tabSelected="1" topLeftCell="B1" zoomScale="82" zoomScaleNormal="82" workbookViewId="0">
      <selection activeCell="A3" sqref="A3:L3"/>
    </sheetView>
  </sheetViews>
  <sheetFormatPr baseColWidth="10" defaultRowHeight="12.75" x14ac:dyDescent="0.2"/>
  <cols>
    <col min="1" max="1" width="11.42578125" style="2"/>
    <col min="2" max="2" width="71.42578125" style="2" customWidth="1"/>
    <col min="3" max="3" width="27" style="2" customWidth="1"/>
    <col min="4" max="6" width="26.7109375" style="2" customWidth="1"/>
    <col min="7" max="7" width="14.85546875" style="2" bestFit="1" customWidth="1"/>
    <col min="8" max="16384" width="11.42578125" style="2"/>
  </cols>
  <sheetData>
    <row r="2" spans="1:12" ht="4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">
      <c r="B5" s="4"/>
      <c r="C5" s="5"/>
      <c r="D5" s="6"/>
      <c r="E5" s="6"/>
      <c r="F5" s="6"/>
    </row>
    <row r="7" spans="1:12" x14ac:dyDescent="0.2">
      <c r="B7" s="7"/>
      <c r="C7" s="8"/>
      <c r="D7" s="9"/>
      <c r="E7" s="10"/>
      <c r="F7" s="11"/>
      <c r="G7" s="7" t="s">
        <v>2</v>
      </c>
      <c r="H7" s="12" t="s">
        <v>3</v>
      </c>
      <c r="I7" s="13"/>
      <c r="J7" s="14"/>
      <c r="K7" s="15"/>
      <c r="L7" s="14"/>
    </row>
    <row r="9" spans="1:12" x14ac:dyDescent="0.2">
      <c r="A9" s="16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x14ac:dyDescent="0.2">
      <c r="B10" s="17"/>
      <c r="C10" s="8"/>
      <c r="D10" s="9"/>
      <c r="E10" s="10"/>
      <c r="F10" s="11"/>
    </row>
    <row r="11" spans="1:12" x14ac:dyDescent="0.2">
      <c r="B11" s="18" t="s">
        <v>5</v>
      </c>
      <c r="C11" s="19"/>
      <c r="D11" s="6"/>
      <c r="E11" s="6"/>
      <c r="F11" s="6"/>
    </row>
    <row r="12" spans="1:12" x14ac:dyDescent="0.2">
      <c r="B12" s="20"/>
      <c r="C12" s="5"/>
      <c r="D12" s="6"/>
      <c r="E12" s="6"/>
      <c r="F12" s="6"/>
    </row>
    <row r="13" spans="1:12" x14ac:dyDescent="0.2">
      <c r="B13" s="21" t="s">
        <v>6</v>
      </c>
      <c r="C13" s="5"/>
      <c r="D13" s="6"/>
      <c r="E13" s="6"/>
      <c r="F13" s="6"/>
    </row>
    <row r="14" spans="1:12" x14ac:dyDescent="0.2">
      <c r="C14" s="5"/>
    </row>
    <row r="15" spans="1:12" x14ac:dyDescent="0.2">
      <c r="B15" s="22" t="s">
        <v>7</v>
      </c>
      <c r="C15" s="10"/>
      <c r="D15" s="10"/>
      <c r="E15" s="10"/>
    </row>
    <row r="16" spans="1:12" x14ac:dyDescent="0.2">
      <c r="B16" s="23"/>
      <c r="C16" s="10"/>
      <c r="D16" s="10"/>
      <c r="E16" s="10"/>
    </row>
    <row r="17" spans="2:5" ht="20.25" customHeight="1" x14ac:dyDescent="0.2">
      <c r="B17" s="24" t="s">
        <v>8</v>
      </c>
      <c r="C17" s="25" t="s">
        <v>9</v>
      </c>
      <c r="D17" s="25" t="s">
        <v>10</v>
      </c>
      <c r="E17" s="25" t="s">
        <v>11</v>
      </c>
    </row>
    <row r="18" spans="2:5" x14ac:dyDescent="0.2">
      <c r="B18" s="26" t="s">
        <v>12</v>
      </c>
      <c r="C18" s="27">
        <v>0</v>
      </c>
      <c r="D18" s="27">
        <v>0</v>
      </c>
      <c r="E18" s="27">
        <v>0</v>
      </c>
    </row>
    <row r="19" spans="2:5" x14ac:dyDescent="0.2">
      <c r="B19" s="28"/>
      <c r="C19" s="29"/>
      <c r="D19" s="29">
        <v>0</v>
      </c>
      <c r="E19" s="29">
        <v>0</v>
      </c>
    </row>
    <row r="20" spans="2:5" x14ac:dyDescent="0.2">
      <c r="B20" s="28" t="s">
        <v>13</v>
      </c>
      <c r="C20" s="30">
        <f>C21</f>
        <v>4404829.01</v>
      </c>
      <c r="D20" s="29">
        <v>0</v>
      </c>
      <c r="E20" s="29">
        <v>0</v>
      </c>
    </row>
    <row r="21" spans="2:5" x14ac:dyDescent="0.2">
      <c r="B21" s="28" t="s">
        <v>14</v>
      </c>
      <c r="C21" s="30">
        <v>4404829.01</v>
      </c>
      <c r="D21" s="29"/>
      <c r="E21" s="29"/>
    </row>
    <row r="22" spans="2:5" x14ac:dyDescent="0.2">
      <c r="B22" s="28"/>
      <c r="C22" s="30"/>
      <c r="D22" s="29">
        <v>0</v>
      </c>
      <c r="E22" s="29">
        <v>0</v>
      </c>
    </row>
    <row r="23" spans="2:5" x14ac:dyDescent="0.2">
      <c r="B23" s="31" t="s">
        <v>15</v>
      </c>
      <c r="C23" s="32"/>
      <c r="D23" s="33">
        <v>0</v>
      </c>
      <c r="E23" s="33">
        <v>0</v>
      </c>
    </row>
    <row r="24" spans="2:5" x14ac:dyDescent="0.2">
      <c r="B24" s="23"/>
      <c r="C24" s="34">
        <f>C20</f>
        <v>4404829.01</v>
      </c>
      <c r="D24" s="25"/>
      <c r="E24" s="25">
        <f t="shared" ref="E24" si="0">SUM(E18:E23)</f>
        <v>0</v>
      </c>
    </row>
    <row r="25" spans="2:5" x14ac:dyDescent="0.2">
      <c r="B25" s="23"/>
      <c r="C25" s="10"/>
      <c r="D25" s="10"/>
      <c r="E25" s="10"/>
    </row>
    <row r="26" spans="2:5" x14ac:dyDescent="0.2">
      <c r="B26" s="23"/>
      <c r="C26" s="10"/>
      <c r="D26" s="10"/>
      <c r="E26" s="10"/>
    </row>
    <row r="27" spans="2:5" x14ac:dyDescent="0.2">
      <c r="B27" s="23"/>
      <c r="C27" s="10"/>
      <c r="D27" s="10"/>
      <c r="E27" s="10"/>
    </row>
    <row r="28" spans="2:5" x14ac:dyDescent="0.2">
      <c r="B28" s="22" t="s">
        <v>16</v>
      </c>
      <c r="C28" s="35"/>
      <c r="D28" s="10"/>
      <c r="E28" s="10"/>
    </row>
    <row r="30" spans="2:5" ht="18.75" customHeight="1" x14ac:dyDescent="0.2">
      <c r="B30" s="24" t="s">
        <v>17</v>
      </c>
      <c r="C30" s="25" t="s">
        <v>9</v>
      </c>
      <c r="D30" s="25" t="s">
        <v>18</v>
      </c>
      <c r="E30" s="25" t="s">
        <v>19</v>
      </c>
    </row>
    <row r="31" spans="2:5" x14ac:dyDescent="0.2">
      <c r="B31" s="28" t="s">
        <v>20</v>
      </c>
      <c r="C31" s="30">
        <f>C32</f>
        <v>0</v>
      </c>
      <c r="D31" s="29"/>
      <c r="E31" s="29"/>
    </row>
    <row r="32" spans="2:5" x14ac:dyDescent="0.2">
      <c r="B32" s="28" t="s">
        <v>21</v>
      </c>
      <c r="C32" s="30">
        <v>0</v>
      </c>
      <c r="D32" s="29"/>
      <c r="E32" s="29"/>
    </row>
    <row r="33" spans="2:6" x14ac:dyDescent="0.2">
      <c r="B33" s="28"/>
      <c r="C33" s="29"/>
      <c r="D33" s="29"/>
      <c r="E33" s="29"/>
    </row>
    <row r="34" spans="2:6" ht="14.25" customHeight="1" x14ac:dyDescent="0.2">
      <c r="B34" s="28" t="s">
        <v>22</v>
      </c>
      <c r="C34" s="29"/>
      <c r="D34" s="29"/>
      <c r="E34" s="29"/>
    </row>
    <row r="35" spans="2:6" ht="14.25" customHeight="1" x14ac:dyDescent="0.2">
      <c r="B35" s="31"/>
      <c r="C35" s="33"/>
      <c r="D35" s="33"/>
      <c r="E35" s="33"/>
    </row>
    <row r="36" spans="2:6" ht="14.25" customHeight="1" x14ac:dyDescent="0.2">
      <c r="C36" s="36">
        <f>C31</f>
        <v>0</v>
      </c>
      <c r="D36" s="25">
        <f>SUM(D31:D35)</f>
        <v>0</v>
      </c>
      <c r="E36" s="25">
        <f>SUM(E31:E35)</f>
        <v>0</v>
      </c>
    </row>
    <row r="37" spans="2:6" ht="14.25" customHeight="1" x14ac:dyDescent="0.2">
      <c r="C37" s="37"/>
      <c r="D37" s="37"/>
      <c r="E37" s="37"/>
    </row>
    <row r="38" spans="2:6" ht="14.25" customHeight="1" x14ac:dyDescent="0.2"/>
    <row r="39" spans="2:6" ht="23.25" customHeight="1" x14ac:dyDescent="0.2">
      <c r="B39" s="24" t="s">
        <v>23</v>
      </c>
      <c r="C39" s="25" t="s">
        <v>9</v>
      </c>
      <c r="D39" s="25" t="s">
        <v>24</v>
      </c>
      <c r="E39" s="25" t="s">
        <v>25</v>
      </c>
      <c r="F39" s="25" t="s">
        <v>26</v>
      </c>
    </row>
    <row r="40" spans="2:6" ht="14.25" customHeight="1" x14ac:dyDescent="0.2">
      <c r="B40" s="28" t="s">
        <v>27</v>
      </c>
      <c r="C40" s="38">
        <f>SUM(C41:C45)</f>
        <v>188823.21</v>
      </c>
      <c r="D40" s="29"/>
      <c r="E40" s="29"/>
      <c r="F40" s="29"/>
    </row>
    <row r="41" spans="2:6" ht="14.25" customHeight="1" x14ac:dyDescent="0.2">
      <c r="B41" s="28" t="s">
        <v>28</v>
      </c>
      <c r="C41" s="39">
        <v>39313</v>
      </c>
      <c r="D41" s="29"/>
      <c r="E41" s="29"/>
      <c r="F41" s="29"/>
    </row>
    <row r="42" spans="2:6" ht="14.25" customHeight="1" x14ac:dyDescent="0.2">
      <c r="B42" s="28" t="s">
        <v>29</v>
      </c>
      <c r="C42" s="39">
        <v>47582.59</v>
      </c>
      <c r="D42" s="29"/>
      <c r="E42" s="29"/>
      <c r="F42" s="29"/>
    </row>
    <row r="43" spans="2:6" ht="14.25" customHeight="1" x14ac:dyDescent="0.2">
      <c r="B43" s="28" t="s">
        <v>30</v>
      </c>
      <c r="C43" s="39">
        <v>544.41999999999996</v>
      </c>
      <c r="D43" s="29"/>
      <c r="E43" s="29"/>
      <c r="F43" s="29"/>
    </row>
    <row r="44" spans="2:6" ht="14.25" customHeight="1" x14ac:dyDescent="0.2">
      <c r="B44" s="28" t="s">
        <v>31</v>
      </c>
      <c r="C44" s="39">
        <v>60</v>
      </c>
      <c r="D44" s="29"/>
      <c r="E44" s="29"/>
      <c r="F44" s="29"/>
    </row>
    <row r="45" spans="2:6" ht="14.25" customHeight="1" x14ac:dyDescent="0.2">
      <c r="B45" s="28" t="s">
        <v>32</v>
      </c>
      <c r="C45" s="30">
        <v>101323.2</v>
      </c>
      <c r="D45" s="29"/>
      <c r="E45" s="29"/>
      <c r="F45" s="29"/>
    </row>
    <row r="46" spans="2:6" ht="14.25" customHeight="1" x14ac:dyDescent="0.2">
      <c r="B46" s="28"/>
      <c r="C46" s="29"/>
      <c r="D46" s="29"/>
      <c r="E46" s="29"/>
      <c r="F46" s="29"/>
    </row>
    <row r="47" spans="2:6" ht="14.25" customHeight="1" x14ac:dyDescent="0.2">
      <c r="B47" s="28" t="s">
        <v>33</v>
      </c>
      <c r="C47" s="40">
        <f>C48</f>
        <v>15000</v>
      </c>
      <c r="D47" s="29"/>
      <c r="E47" s="29"/>
      <c r="F47" s="29"/>
    </row>
    <row r="48" spans="2:6" ht="14.25" customHeight="1" x14ac:dyDescent="0.2">
      <c r="B48" s="28" t="s">
        <v>34</v>
      </c>
      <c r="C48" s="41">
        <v>15000</v>
      </c>
      <c r="D48" s="29"/>
      <c r="E48" s="29"/>
      <c r="F48" s="29"/>
    </row>
    <row r="49" spans="2:6" ht="14.25" customHeight="1" x14ac:dyDescent="0.2">
      <c r="B49" s="28"/>
      <c r="C49" s="29"/>
      <c r="D49" s="29"/>
      <c r="E49" s="29"/>
      <c r="F49" s="29"/>
    </row>
    <row r="50" spans="2:6" ht="14.25" customHeight="1" x14ac:dyDescent="0.2">
      <c r="B50" s="28" t="s">
        <v>35</v>
      </c>
      <c r="C50" s="42">
        <f>C51</f>
        <v>521669.42</v>
      </c>
      <c r="D50" s="29"/>
      <c r="E50" s="29"/>
      <c r="F50" s="29"/>
    </row>
    <row r="51" spans="2:6" ht="14.25" customHeight="1" x14ac:dyDescent="0.2">
      <c r="B51" s="28" t="s">
        <v>36</v>
      </c>
      <c r="C51" s="30">
        <v>521669.42</v>
      </c>
      <c r="D51" s="29"/>
      <c r="E51" s="29"/>
      <c r="F51" s="29"/>
    </row>
    <row r="52" spans="2:6" ht="14.25" customHeight="1" x14ac:dyDescent="0.2">
      <c r="B52" s="28"/>
      <c r="C52" s="30"/>
      <c r="D52" s="29"/>
      <c r="E52" s="29"/>
      <c r="F52" s="29"/>
    </row>
    <row r="53" spans="2:6" ht="14.25" customHeight="1" x14ac:dyDescent="0.2">
      <c r="B53" s="28" t="s">
        <v>37</v>
      </c>
      <c r="C53" s="43">
        <f>C54</f>
        <v>195320.8</v>
      </c>
      <c r="D53" s="29"/>
      <c r="E53" s="29"/>
      <c r="F53" s="29"/>
    </row>
    <row r="54" spans="2:6" ht="14.25" customHeight="1" x14ac:dyDescent="0.2">
      <c r="B54" s="28" t="s">
        <v>38</v>
      </c>
      <c r="C54" s="44">
        <v>195320.8</v>
      </c>
      <c r="D54" s="29"/>
      <c r="E54" s="29"/>
      <c r="F54" s="29"/>
    </row>
    <row r="55" spans="2:6" ht="14.25" customHeight="1" x14ac:dyDescent="0.2">
      <c r="B55" s="28"/>
      <c r="C55" s="29"/>
      <c r="D55" s="29"/>
      <c r="E55" s="29"/>
      <c r="F55" s="29"/>
    </row>
    <row r="56" spans="2:6" ht="14.25" customHeight="1" x14ac:dyDescent="0.2">
      <c r="B56" s="28" t="s">
        <v>39</v>
      </c>
      <c r="C56" s="42">
        <f>SUM(C57:C57)</f>
        <v>2656316.0499999998</v>
      </c>
      <c r="D56" s="29"/>
      <c r="E56" s="29"/>
      <c r="F56" s="29"/>
    </row>
    <row r="57" spans="2:6" ht="14.25" customHeight="1" x14ac:dyDescent="0.2">
      <c r="B57" s="28" t="s">
        <v>40</v>
      </c>
      <c r="C57" s="30">
        <v>2656316.0499999998</v>
      </c>
      <c r="D57" s="29" t="s">
        <v>41</v>
      </c>
      <c r="E57" s="29"/>
      <c r="F57" s="29"/>
    </row>
    <row r="58" spans="2:6" ht="14.25" customHeight="1" x14ac:dyDescent="0.2">
      <c r="B58" s="31"/>
      <c r="C58" s="33"/>
      <c r="D58" s="33"/>
      <c r="E58" s="33"/>
      <c r="F58" s="33"/>
    </row>
    <row r="59" spans="2:6" ht="14.25" customHeight="1" x14ac:dyDescent="0.2">
      <c r="C59" s="36">
        <f>C40+C47+C56+C53+C50</f>
        <v>3577129.4799999995</v>
      </c>
      <c r="D59" s="25">
        <f>SUM(D39:D58)</f>
        <v>0</v>
      </c>
      <c r="E59" s="25">
        <f>SUM(E39:E58)</f>
        <v>0</v>
      </c>
      <c r="F59" s="25">
        <f>SUM(F39:F58)</f>
        <v>0</v>
      </c>
    </row>
    <row r="60" spans="2:6" ht="14.25" customHeight="1" x14ac:dyDescent="0.2"/>
    <row r="61" spans="2:6" ht="14.25" customHeight="1" x14ac:dyDescent="0.2"/>
    <row r="62" spans="2:6" ht="14.25" customHeight="1" x14ac:dyDescent="0.2"/>
    <row r="63" spans="2:6" ht="14.25" customHeight="1" x14ac:dyDescent="0.2">
      <c r="B63" s="22" t="s">
        <v>42</v>
      </c>
    </row>
    <row r="64" spans="2:6" ht="14.25" customHeight="1" x14ac:dyDescent="0.2">
      <c r="B64" s="45"/>
    </row>
    <row r="65" spans="2:7" ht="24" customHeight="1" x14ac:dyDescent="0.2">
      <c r="B65" s="24" t="s">
        <v>43</v>
      </c>
      <c r="C65" s="25" t="s">
        <v>9</v>
      </c>
      <c r="D65" s="25" t="s">
        <v>44</v>
      </c>
    </row>
    <row r="66" spans="2:7" ht="14.25" customHeight="1" x14ac:dyDescent="0.2">
      <c r="B66" s="26" t="s">
        <v>45</v>
      </c>
      <c r="C66" s="27"/>
      <c r="D66" s="27">
        <v>0</v>
      </c>
    </row>
    <row r="67" spans="2:7" ht="14.25" customHeight="1" x14ac:dyDescent="0.2">
      <c r="B67" s="28"/>
      <c r="C67" s="29"/>
      <c r="D67" s="29">
        <v>0</v>
      </c>
    </row>
    <row r="68" spans="2:7" ht="14.25" customHeight="1" x14ac:dyDescent="0.2">
      <c r="B68" s="28" t="s">
        <v>46</v>
      </c>
      <c r="C68" s="29"/>
      <c r="D68" s="29"/>
    </row>
    <row r="69" spans="2:7" ht="14.25" customHeight="1" x14ac:dyDescent="0.2">
      <c r="B69" s="31"/>
      <c r="C69" s="33"/>
      <c r="D69" s="33">
        <v>0</v>
      </c>
    </row>
    <row r="70" spans="2:7" ht="14.25" customHeight="1" x14ac:dyDescent="0.2">
      <c r="B70" s="46"/>
      <c r="C70" s="25">
        <f>SUM(C65:C69)</f>
        <v>0</v>
      </c>
      <c r="D70" s="25"/>
    </row>
    <row r="71" spans="2:7" ht="14.25" customHeight="1" x14ac:dyDescent="0.2">
      <c r="B71" s="46"/>
      <c r="C71" s="47"/>
      <c r="D71" s="47"/>
    </row>
    <row r="72" spans="2:7" ht="9.75" customHeight="1" x14ac:dyDescent="0.2">
      <c r="B72" s="46"/>
      <c r="C72" s="47"/>
      <c r="D72" s="47"/>
    </row>
    <row r="73" spans="2:7" ht="14.25" customHeight="1" x14ac:dyDescent="0.2"/>
    <row r="74" spans="2:7" ht="14.25" customHeight="1" x14ac:dyDescent="0.2">
      <c r="B74" s="22" t="s">
        <v>47</v>
      </c>
    </row>
    <row r="75" spans="2:7" ht="14.25" customHeight="1" x14ac:dyDescent="0.2">
      <c r="B75" s="45"/>
    </row>
    <row r="76" spans="2:7" ht="27.75" customHeight="1" x14ac:dyDescent="0.2">
      <c r="B76" s="24" t="s">
        <v>48</v>
      </c>
      <c r="C76" s="25" t="s">
        <v>9</v>
      </c>
      <c r="D76" s="25" t="s">
        <v>10</v>
      </c>
      <c r="E76" s="25" t="s">
        <v>49</v>
      </c>
      <c r="F76" s="48" t="s">
        <v>50</v>
      </c>
      <c r="G76" s="25" t="s">
        <v>51</v>
      </c>
    </row>
    <row r="77" spans="2:7" ht="14.25" customHeight="1" x14ac:dyDescent="0.2">
      <c r="B77" s="26" t="s">
        <v>52</v>
      </c>
      <c r="C77" s="49"/>
      <c r="D77" s="47">
        <v>0</v>
      </c>
      <c r="E77" s="47">
        <v>0</v>
      </c>
      <c r="F77" s="47">
        <v>0</v>
      </c>
      <c r="G77" s="50">
        <v>0</v>
      </c>
    </row>
    <row r="78" spans="2:7" ht="14.25" customHeight="1" x14ac:dyDescent="0.2">
      <c r="B78" s="28"/>
      <c r="C78" s="51"/>
      <c r="D78" s="47">
        <v>0</v>
      </c>
      <c r="E78" s="47">
        <v>0</v>
      </c>
      <c r="F78" s="47">
        <v>0</v>
      </c>
      <c r="G78" s="50">
        <v>0</v>
      </c>
    </row>
    <row r="79" spans="2:7" ht="14.25" customHeight="1" x14ac:dyDescent="0.2">
      <c r="B79" s="28"/>
      <c r="C79" s="51"/>
      <c r="D79" s="47">
        <v>0</v>
      </c>
      <c r="E79" s="47">
        <v>0</v>
      </c>
      <c r="F79" s="47">
        <v>0</v>
      </c>
      <c r="G79" s="50">
        <v>0</v>
      </c>
    </row>
    <row r="80" spans="2:7" ht="14.25" customHeight="1" x14ac:dyDescent="0.2">
      <c r="B80" s="31"/>
      <c r="C80" s="52"/>
      <c r="D80" s="47">
        <v>0</v>
      </c>
      <c r="E80" s="53">
        <v>0</v>
      </c>
      <c r="F80" s="53">
        <v>0</v>
      </c>
      <c r="G80" s="54">
        <v>0</v>
      </c>
    </row>
    <row r="81" spans="2:7" ht="15" customHeight="1" x14ac:dyDescent="0.2">
      <c r="B81" s="46"/>
      <c r="C81" s="25">
        <f>SUM(C76:C80)</f>
        <v>0</v>
      </c>
      <c r="D81" s="55">
        <v>0</v>
      </c>
      <c r="E81" s="56">
        <v>0</v>
      </c>
      <c r="F81" s="56">
        <v>0</v>
      </c>
      <c r="G81" s="57">
        <v>0</v>
      </c>
    </row>
    <row r="82" spans="2:7" x14ac:dyDescent="0.2">
      <c r="B82" s="46"/>
      <c r="C82" s="58"/>
      <c r="D82" s="58"/>
      <c r="E82" s="58"/>
      <c r="F82" s="58"/>
      <c r="G82" s="58"/>
    </row>
    <row r="83" spans="2:7" x14ac:dyDescent="0.2">
      <c r="B83" s="46"/>
      <c r="C83" s="58"/>
      <c r="D83" s="58"/>
      <c r="E83" s="58"/>
      <c r="F83" s="58"/>
      <c r="G83" s="58"/>
    </row>
    <row r="84" spans="2:7" x14ac:dyDescent="0.2">
      <c r="B84" s="46"/>
      <c r="C84" s="58"/>
      <c r="D84" s="58"/>
      <c r="E84" s="58"/>
      <c r="F84" s="58"/>
      <c r="G84" s="58"/>
    </row>
    <row r="85" spans="2:7" ht="26.25" customHeight="1" x14ac:dyDescent="0.2">
      <c r="B85" s="24" t="s">
        <v>53</v>
      </c>
      <c r="C85" s="25" t="s">
        <v>9</v>
      </c>
      <c r="D85" s="25" t="s">
        <v>10</v>
      </c>
      <c r="E85" s="25" t="s">
        <v>54</v>
      </c>
      <c r="F85" s="58"/>
      <c r="G85" s="58"/>
    </row>
    <row r="86" spans="2:7" x14ac:dyDescent="0.2">
      <c r="B86" s="26" t="s">
        <v>55</v>
      </c>
      <c r="C86" s="50"/>
      <c r="D86" s="29">
        <v>0</v>
      </c>
      <c r="E86" s="29">
        <v>0</v>
      </c>
      <c r="F86" s="58"/>
      <c r="G86" s="58"/>
    </row>
    <row r="87" spans="2:7" x14ac:dyDescent="0.2">
      <c r="B87" s="31"/>
      <c r="C87" s="50"/>
      <c r="D87" s="29">
        <v>0</v>
      </c>
      <c r="E87" s="29">
        <v>0</v>
      </c>
      <c r="F87" s="58"/>
      <c r="G87" s="58"/>
    </row>
    <row r="88" spans="2:7" ht="16.5" customHeight="1" x14ac:dyDescent="0.2">
      <c r="B88" s="46"/>
      <c r="C88" s="25">
        <f>SUM(C86:C87)</f>
        <v>0</v>
      </c>
      <c r="D88" s="59"/>
      <c r="E88" s="60"/>
      <c r="F88" s="58"/>
      <c r="G88" s="58"/>
    </row>
    <row r="89" spans="2:7" x14ac:dyDescent="0.2">
      <c r="B89" s="46"/>
      <c r="C89" s="58"/>
      <c r="D89" s="58"/>
      <c r="E89" s="58"/>
      <c r="F89" s="58"/>
      <c r="G89" s="58"/>
    </row>
    <row r="90" spans="2:7" x14ac:dyDescent="0.2">
      <c r="B90" s="46"/>
      <c r="C90" s="58"/>
      <c r="D90" s="58"/>
      <c r="E90" s="58"/>
      <c r="F90" s="58"/>
      <c r="G90" s="58"/>
    </row>
    <row r="91" spans="2:7" x14ac:dyDescent="0.2">
      <c r="B91" s="46"/>
      <c r="C91" s="58"/>
      <c r="D91" s="58"/>
      <c r="E91" s="58"/>
      <c r="F91" s="58"/>
      <c r="G91" s="58"/>
    </row>
    <row r="92" spans="2:7" x14ac:dyDescent="0.2">
      <c r="B92" s="46"/>
      <c r="C92" s="58"/>
      <c r="D92" s="58"/>
      <c r="E92" s="58"/>
      <c r="F92" s="58"/>
      <c r="G92" s="58"/>
    </row>
    <row r="93" spans="2:7" x14ac:dyDescent="0.2">
      <c r="B93" s="45"/>
    </row>
    <row r="94" spans="2:7" x14ac:dyDescent="0.2">
      <c r="B94" s="22" t="s">
        <v>56</v>
      </c>
    </row>
    <row r="96" spans="2:7" x14ac:dyDescent="0.2">
      <c r="B96" s="45"/>
    </row>
    <row r="97" spans="2:6" ht="24" customHeight="1" x14ac:dyDescent="0.2">
      <c r="B97" s="24" t="s">
        <v>57</v>
      </c>
      <c r="C97" s="25" t="s">
        <v>58</v>
      </c>
      <c r="D97" s="25" t="s">
        <v>59</v>
      </c>
      <c r="E97" s="25" t="s">
        <v>60</v>
      </c>
      <c r="F97" s="25" t="s">
        <v>61</v>
      </c>
    </row>
    <row r="98" spans="2:6" x14ac:dyDescent="0.2">
      <c r="B98" s="26" t="s">
        <v>62</v>
      </c>
      <c r="C98" s="61">
        <v>109522313.03</v>
      </c>
      <c r="D98" s="61">
        <v>113095415.98999999</v>
      </c>
      <c r="E98" s="61">
        <f>E102</f>
        <v>3573102.9600000009</v>
      </c>
      <c r="F98" s="62">
        <v>0</v>
      </c>
    </row>
    <row r="99" spans="2:6" x14ac:dyDescent="0.2">
      <c r="B99" s="63" t="s">
        <v>63</v>
      </c>
      <c r="C99" s="64">
        <v>38941600</v>
      </c>
      <c r="D99" s="64">
        <v>38941600</v>
      </c>
      <c r="E99" s="64">
        <v>0</v>
      </c>
      <c r="F99" s="50"/>
    </row>
    <row r="100" spans="2:6" x14ac:dyDescent="0.2">
      <c r="B100" s="63" t="s">
        <v>64</v>
      </c>
      <c r="C100" s="64">
        <v>46286425.810000002</v>
      </c>
      <c r="D100" s="64">
        <v>46286425.810000002</v>
      </c>
      <c r="E100" s="64">
        <v>0</v>
      </c>
      <c r="F100" s="50"/>
    </row>
    <row r="101" spans="2:6" x14ac:dyDescent="0.2">
      <c r="B101" s="63" t="s">
        <v>65</v>
      </c>
      <c r="C101" s="64">
        <v>494020</v>
      </c>
      <c r="D101" s="64">
        <v>494020</v>
      </c>
      <c r="E101" s="64">
        <v>0</v>
      </c>
      <c r="F101" s="50"/>
    </row>
    <row r="102" spans="2:6" x14ac:dyDescent="0.2">
      <c r="B102" s="63" t="s">
        <v>66</v>
      </c>
      <c r="C102" s="64">
        <v>23800267.219999999</v>
      </c>
      <c r="D102" s="64">
        <v>27373370.18</v>
      </c>
      <c r="E102" s="64">
        <f>D102-C102</f>
        <v>3573102.9600000009</v>
      </c>
      <c r="F102" s="50"/>
    </row>
    <row r="103" spans="2:6" x14ac:dyDescent="0.2">
      <c r="B103" s="28"/>
      <c r="C103" s="42"/>
      <c r="D103" s="42"/>
      <c r="E103" s="30"/>
      <c r="F103" s="50"/>
    </row>
    <row r="104" spans="2:6" x14ac:dyDescent="0.2">
      <c r="B104" s="28" t="s">
        <v>67</v>
      </c>
      <c r="C104" s="61">
        <v>30308679.199999999</v>
      </c>
      <c r="D104" s="61">
        <v>31963810.030000001</v>
      </c>
      <c r="E104" s="61">
        <f>E105+E121</f>
        <v>1655130.8299999998</v>
      </c>
      <c r="F104" s="50">
        <v>0</v>
      </c>
    </row>
    <row r="105" spans="2:6" x14ac:dyDescent="0.2">
      <c r="B105" s="63" t="s">
        <v>68</v>
      </c>
      <c r="C105" s="64">
        <v>333583.11</v>
      </c>
      <c r="D105" s="64">
        <v>346360.94</v>
      </c>
      <c r="E105" s="64">
        <f>D105-C105</f>
        <v>12777.830000000016</v>
      </c>
      <c r="F105" s="50"/>
    </row>
    <row r="106" spans="2:6" x14ac:dyDescent="0.2">
      <c r="B106" s="63" t="s">
        <v>69</v>
      </c>
      <c r="C106" s="64">
        <v>4315051.18</v>
      </c>
      <c r="D106" s="64">
        <v>4315051.18</v>
      </c>
      <c r="E106" s="64"/>
      <c r="F106" s="50"/>
    </row>
    <row r="107" spans="2:6" x14ac:dyDescent="0.2">
      <c r="B107" s="65" t="s">
        <v>70</v>
      </c>
      <c r="C107" s="64">
        <v>20680.48</v>
      </c>
      <c r="D107" s="64">
        <v>20680.48</v>
      </c>
      <c r="E107" s="64"/>
      <c r="F107" s="50"/>
    </row>
    <row r="108" spans="2:6" x14ac:dyDescent="0.2">
      <c r="B108" s="63" t="s">
        <v>71</v>
      </c>
      <c r="C108" s="64">
        <v>4049147.24</v>
      </c>
      <c r="D108" s="64">
        <v>4049147.24</v>
      </c>
      <c r="E108" s="64"/>
      <c r="F108" s="50"/>
    </row>
    <row r="109" spans="2:6" x14ac:dyDescent="0.2">
      <c r="B109" s="63" t="s">
        <v>72</v>
      </c>
      <c r="C109" s="64">
        <v>7710055.5599999996</v>
      </c>
      <c r="D109" s="64">
        <v>7710055.5599999996</v>
      </c>
      <c r="E109" s="64"/>
      <c r="F109" s="50"/>
    </row>
    <row r="110" spans="2:6" x14ac:dyDescent="0.2">
      <c r="B110" s="63" t="s">
        <v>73</v>
      </c>
      <c r="C110" s="64">
        <v>122822.09</v>
      </c>
      <c r="D110" s="64">
        <v>122822.09</v>
      </c>
      <c r="E110" s="64"/>
      <c r="F110" s="50"/>
    </row>
    <row r="111" spans="2:6" x14ac:dyDescent="0.2">
      <c r="B111" s="63" t="s">
        <v>74</v>
      </c>
      <c r="C111" s="64">
        <v>451670.24</v>
      </c>
      <c r="D111" s="64">
        <v>451670.24</v>
      </c>
      <c r="E111" s="64"/>
      <c r="F111" s="50"/>
    </row>
    <row r="112" spans="2:6" x14ac:dyDescent="0.2">
      <c r="B112" s="63" t="s">
        <v>75</v>
      </c>
      <c r="C112" s="64">
        <v>329503.34000000003</v>
      </c>
      <c r="D112" s="64">
        <v>329503.34000000003</v>
      </c>
      <c r="E112" s="64"/>
      <c r="F112" s="50"/>
    </row>
    <row r="113" spans="2:6" x14ac:dyDescent="0.2">
      <c r="B113" s="63" t="s">
        <v>76</v>
      </c>
      <c r="C113" s="64">
        <v>19507.72</v>
      </c>
      <c r="D113" s="64">
        <v>19507.72</v>
      </c>
      <c r="E113" s="64"/>
      <c r="F113" s="50"/>
    </row>
    <row r="114" spans="2:6" x14ac:dyDescent="0.2">
      <c r="B114" s="63" t="s">
        <v>77</v>
      </c>
      <c r="C114" s="64">
        <v>68600</v>
      </c>
      <c r="D114" s="64">
        <v>68600</v>
      </c>
      <c r="E114" s="64"/>
      <c r="F114" s="50"/>
    </row>
    <row r="115" spans="2:6" x14ac:dyDescent="0.2">
      <c r="B115" s="63" t="s">
        <v>78</v>
      </c>
      <c r="C115" s="64">
        <v>1681917.09</v>
      </c>
      <c r="D115" s="64">
        <v>1681917.09</v>
      </c>
      <c r="E115" s="64"/>
      <c r="F115" s="50"/>
    </row>
    <row r="116" spans="2:6" x14ac:dyDescent="0.2">
      <c r="B116" s="63" t="s">
        <v>79</v>
      </c>
      <c r="C116" s="64">
        <v>1368543.66</v>
      </c>
      <c r="D116" s="64">
        <v>1368543.66</v>
      </c>
      <c r="E116" s="64"/>
      <c r="F116" s="50"/>
    </row>
    <row r="117" spans="2:6" x14ac:dyDescent="0.2">
      <c r="B117" s="63" t="s">
        <v>80</v>
      </c>
      <c r="C117" s="64">
        <v>305061.25</v>
      </c>
      <c r="D117" s="64">
        <v>305061.25</v>
      </c>
      <c r="E117" s="64"/>
      <c r="F117" s="50"/>
    </row>
    <row r="118" spans="2:6" x14ac:dyDescent="0.2">
      <c r="B118" s="63" t="s">
        <v>81</v>
      </c>
      <c r="C118" s="64">
        <v>311521.11</v>
      </c>
      <c r="D118" s="64">
        <v>311521.11</v>
      </c>
      <c r="E118" s="64"/>
      <c r="F118" s="50"/>
    </row>
    <row r="119" spans="2:6" x14ac:dyDescent="0.2">
      <c r="B119" s="63" t="s">
        <v>82</v>
      </c>
      <c r="C119" s="64">
        <v>462369.1</v>
      </c>
      <c r="D119" s="64">
        <v>462369.1</v>
      </c>
      <c r="E119" s="64"/>
      <c r="F119" s="50"/>
    </row>
    <row r="120" spans="2:6" x14ac:dyDescent="0.2">
      <c r="B120" s="63" t="s">
        <v>83</v>
      </c>
      <c r="C120" s="64">
        <v>32102.25</v>
      </c>
      <c r="D120" s="64">
        <v>32102.25</v>
      </c>
      <c r="E120" s="64"/>
      <c r="F120" s="50"/>
    </row>
    <row r="121" spans="2:6" x14ac:dyDescent="0.2">
      <c r="B121" s="63" t="s">
        <v>84</v>
      </c>
      <c r="C121" s="64">
        <v>1887614.28</v>
      </c>
      <c r="D121" s="64">
        <v>3529967.28</v>
      </c>
      <c r="E121" s="64">
        <f>D121-C121</f>
        <v>1642352.9999999998</v>
      </c>
      <c r="F121" s="50"/>
    </row>
    <row r="122" spans="2:6" x14ac:dyDescent="0.2">
      <c r="B122" s="63" t="s">
        <v>85</v>
      </c>
      <c r="C122" s="64">
        <v>1233602</v>
      </c>
      <c r="D122" s="64">
        <v>1233602</v>
      </c>
      <c r="E122" s="64"/>
      <c r="F122" s="50"/>
    </row>
    <row r="123" spans="2:6" x14ac:dyDescent="0.2">
      <c r="B123" s="63" t="s">
        <v>86</v>
      </c>
      <c r="C123" s="64">
        <v>272922.08</v>
      </c>
      <c r="D123" s="64">
        <v>272922.08</v>
      </c>
      <c r="E123" s="64"/>
      <c r="F123" s="50"/>
    </row>
    <row r="124" spans="2:6" x14ac:dyDescent="0.2">
      <c r="B124" s="63" t="s">
        <v>87</v>
      </c>
      <c r="C124" s="64">
        <v>2300825.4</v>
      </c>
      <c r="D124" s="64">
        <v>2300825.4</v>
      </c>
      <c r="E124" s="64"/>
      <c r="F124" s="50"/>
    </row>
    <row r="125" spans="2:6" x14ac:dyDescent="0.2">
      <c r="B125" s="63" t="s">
        <v>88</v>
      </c>
      <c r="C125" s="64">
        <v>42794.1</v>
      </c>
      <c r="D125" s="64">
        <v>42794.1</v>
      </c>
      <c r="E125" s="64"/>
      <c r="F125" s="50"/>
    </row>
    <row r="126" spans="2:6" x14ac:dyDescent="0.2">
      <c r="B126" s="63" t="s">
        <v>89</v>
      </c>
      <c r="C126" s="64">
        <v>220000</v>
      </c>
      <c r="D126" s="64">
        <v>220000</v>
      </c>
      <c r="E126" s="64"/>
      <c r="F126" s="50"/>
    </row>
    <row r="127" spans="2:6" x14ac:dyDescent="0.2">
      <c r="B127" s="63" t="s">
        <v>90</v>
      </c>
      <c r="C127" s="64">
        <v>512130.11</v>
      </c>
      <c r="D127" s="64">
        <v>512130.11</v>
      </c>
      <c r="E127" s="64"/>
      <c r="F127" s="50"/>
    </row>
    <row r="128" spans="2:6" x14ac:dyDescent="0.2">
      <c r="B128" s="65" t="s">
        <v>91</v>
      </c>
      <c r="C128" s="64">
        <v>75649.460000000006</v>
      </c>
      <c r="D128" s="64">
        <v>75649.460000000006</v>
      </c>
      <c r="E128" s="64"/>
      <c r="F128" s="50"/>
    </row>
    <row r="129" spans="2:6" x14ac:dyDescent="0.2">
      <c r="B129" s="63" t="s">
        <v>92</v>
      </c>
      <c r="C129" s="64">
        <v>888056.8</v>
      </c>
      <c r="D129" s="64">
        <v>888056.8</v>
      </c>
      <c r="E129" s="64"/>
      <c r="F129" s="50"/>
    </row>
    <row r="130" spans="2:6" x14ac:dyDescent="0.2">
      <c r="B130" s="63" t="s">
        <v>93</v>
      </c>
      <c r="C130" s="64">
        <v>978137.35</v>
      </c>
      <c r="D130" s="64">
        <v>978137.35</v>
      </c>
      <c r="E130" s="64"/>
      <c r="F130" s="50"/>
    </row>
    <row r="131" spans="2:6" x14ac:dyDescent="0.2">
      <c r="B131" s="63" t="s">
        <v>94</v>
      </c>
      <c r="C131" s="64">
        <v>120654.2</v>
      </c>
      <c r="D131" s="64">
        <v>120654.2</v>
      </c>
      <c r="E131" s="64"/>
      <c r="F131" s="50"/>
    </row>
    <row r="132" spans="2:6" x14ac:dyDescent="0.2">
      <c r="B132" s="63" t="s">
        <v>95</v>
      </c>
      <c r="C132" s="64">
        <v>150210</v>
      </c>
      <c r="D132" s="64">
        <v>150210</v>
      </c>
      <c r="E132" s="64"/>
      <c r="F132" s="50"/>
    </row>
    <row r="133" spans="2:6" x14ac:dyDescent="0.2">
      <c r="B133" s="63" t="s">
        <v>96</v>
      </c>
      <c r="C133" s="64">
        <v>43948</v>
      </c>
      <c r="D133" s="64">
        <v>43948</v>
      </c>
      <c r="E133" s="64"/>
      <c r="F133" s="50"/>
    </row>
    <row r="134" spans="2:6" x14ac:dyDescent="0.2">
      <c r="B134" s="28"/>
      <c r="C134" s="30"/>
      <c r="D134" s="30"/>
      <c r="E134" s="30"/>
      <c r="F134" s="50">
        <v>0</v>
      </c>
    </row>
    <row r="135" spans="2:6" x14ac:dyDescent="0.2">
      <c r="B135" s="28" t="s">
        <v>97</v>
      </c>
      <c r="C135" s="61">
        <v>-22641066.34</v>
      </c>
      <c r="D135" s="61">
        <v>-22641066.34</v>
      </c>
      <c r="E135" s="61"/>
      <c r="F135" s="50">
        <v>0</v>
      </c>
    </row>
    <row r="136" spans="2:6" x14ac:dyDescent="0.2">
      <c r="B136" s="63" t="s">
        <v>98</v>
      </c>
      <c r="C136" s="64">
        <v>-3851041.67</v>
      </c>
      <c r="D136" s="64">
        <v>-3851041.67</v>
      </c>
      <c r="E136" s="64"/>
      <c r="F136" s="50"/>
    </row>
    <row r="137" spans="2:6" x14ac:dyDescent="0.2">
      <c r="B137" s="65" t="s">
        <v>99</v>
      </c>
      <c r="C137" s="64">
        <v>-344.68</v>
      </c>
      <c r="D137" s="64">
        <v>-344.68</v>
      </c>
      <c r="E137" s="64"/>
      <c r="F137" s="50"/>
    </row>
    <row r="138" spans="2:6" x14ac:dyDescent="0.2">
      <c r="B138" s="63" t="s">
        <v>100</v>
      </c>
      <c r="C138" s="64">
        <v>-27892.51</v>
      </c>
      <c r="D138" s="64">
        <v>-27892.51</v>
      </c>
      <c r="E138" s="64"/>
      <c r="F138" s="50"/>
    </row>
    <row r="139" spans="2:6" x14ac:dyDescent="0.2">
      <c r="B139" s="63" t="s">
        <v>101</v>
      </c>
      <c r="C139" s="64">
        <v>-9663544.1300000008</v>
      </c>
      <c r="D139" s="64">
        <v>-9663544.1300000008</v>
      </c>
      <c r="E139" s="64"/>
      <c r="F139" s="50"/>
    </row>
    <row r="140" spans="2:6" x14ac:dyDescent="0.2">
      <c r="B140" s="63" t="s">
        <v>102</v>
      </c>
      <c r="C140" s="64">
        <v>-365320.73</v>
      </c>
      <c r="D140" s="64">
        <v>-365320.73</v>
      </c>
      <c r="E140" s="64"/>
      <c r="F140" s="50"/>
    </row>
    <row r="141" spans="2:6" x14ac:dyDescent="0.2">
      <c r="B141" s="63" t="s">
        <v>103</v>
      </c>
      <c r="C141" s="64">
        <v>-61183.13</v>
      </c>
      <c r="D141" s="64">
        <v>-61183.13</v>
      </c>
      <c r="E141" s="64"/>
      <c r="F141" s="50"/>
    </row>
    <row r="142" spans="2:6" x14ac:dyDescent="0.2">
      <c r="B142" s="63" t="s">
        <v>104</v>
      </c>
      <c r="C142" s="64">
        <v>-8453.34</v>
      </c>
      <c r="D142" s="64">
        <v>-8453.34</v>
      </c>
      <c r="E142" s="64"/>
      <c r="F142" s="50"/>
    </row>
    <row r="143" spans="2:6" x14ac:dyDescent="0.2">
      <c r="B143" s="63" t="s">
        <v>105</v>
      </c>
      <c r="C143" s="64">
        <v>-10884.99</v>
      </c>
      <c r="D143" s="64">
        <v>-10884.99</v>
      </c>
      <c r="E143" s="64"/>
      <c r="F143" s="50"/>
    </row>
    <row r="144" spans="2:6" x14ac:dyDescent="0.2">
      <c r="B144" s="63" t="s">
        <v>106</v>
      </c>
      <c r="C144" s="64">
        <v>-1763362.39</v>
      </c>
      <c r="D144" s="64">
        <v>-1763362.39</v>
      </c>
      <c r="E144" s="64"/>
      <c r="F144" s="50"/>
    </row>
    <row r="145" spans="2:6" x14ac:dyDescent="0.2">
      <c r="B145" s="63" t="s">
        <v>107</v>
      </c>
      <c r="C145" s="64">
        <v>-347138.18</v>
      </c>
      <c r="D145" s="64">
        <v>-347138.18</v>
      </c>
      <c r="E145" s="64"/>
      <c r="F145" s="50"/>
    </row>
    <row r="146" spans="2:6" x14ac:dyDescent="0.2">
      <c r="B146" s="63" t="s">
        <v>108</v>
      </c>
      <c r="C146" s="64">
        <v>-344567.71</v>
      </c>
      <c r="D146" s="64">
        <v>-344567.71</v>
      </c>
      <c r="E146" s="64"/>
      <c r="F146" s="50"/>
    </row>
    <row r="147" spans="2:6" x14ac:dyDescent="0.2">
      <c r="B147" s="63" t="s">
        <v>109</v>
      </c>
      <c r="C147" s="64">
        <v>-1912573.46</v>
      </c>
      <c r="D147" s="64">
        <v>-1912573.46</v>
      </c>
      <c r="E147" s="64"/>
      <c r="F147" s="50"/>
    </row>
    <row r="148" spans="2:6" x14ac:dyDescent="0.2">
      <c r="B148" s="63" t="s">
        <v>110</v>
      </c>
      <c r="C148" s="64">
        <v>-2359464.58</v>
      </c>
      <c r="D148" s="64">
        <v>-2359464.58</v>
      </c>
      <c r="E148" s="64"/>
      <c r="F148" s="50"/>
    </row>
    <row r="149" spans="2:6" x14ac:dyDescent="0.2">
      <c r="B149" s="65" t="s">
        <v>111</v>
      </c>
      <c r="C149" s="64">
        <v>-713.24</v>
      </c>
      <c r="D149" s="64">
        <v>-713.24</v>
      </c>
      <c r="E149" s="64"/>
      <c r="F149" s="50"/>
    </row>
    <row r="150" spans="2:6" x14ac:dyDescent="0.2">
      <c r="B150" s="63" t="s">
        <v>112</v>
      </c>
      <c r="C150" s="64">
        <v>-604761.68000000005</v>
      </c>
      <c r="D150" s="64">
        <v>-604761.68000000005</v>
      </c>
      <c r="E150" s="64"/>
      <c r="F150" s="50"/>
    </row>
    <row r="151" spans="2:6" x14ac:dyDescent="0.2">
      <c r="B151" s="63" t="s">
        <v>113</v>
      </c>
      <c r="C151" s="64">
        <v>-888056.8</v>
      </c>
      <c r="D151" s="64">
        <v>-888056.8</v>
      </c>
      <c r="E151" s="64"/>
      <c r="F151" s="50"/>
    </row>
    <row r="152" spans="2:6" x14ac:dyDescent="0.2">
      <c r="B152" s="63" t="s">
        <v>114</v>
      </c>
      <c r="C152" s="64">
        <v>-282153.12</v>
      </c>
      <c r="D152" s="64">
        <v>-282153.12</v>
      </c>
      <c r="E152" s="64"/>
      <c r="F152" s="50"/>
    </row>
    <row r="153" spans="2:6" x14ac:dyDescent="0.2">
      <c r="B153" s="63" t="s">
        <v>115</v>
      </c>
      <c r="C153" s="64">
        <v>-149610</v>
      </c>
      <c r="D153" s="64">
        <v>-149610</v>
      </c>
      <c r="E153" s="64"/>
      <c r="F153" s="50"/>
    </row>
    <row r="154" spans="2:6" x14ac:dyDescent="0.2">
      <c r="B154" s="66"/>
      <c r="C154" s="32"/>
      <c r="D154" s="32"/>
      <c r="E154" s="32"/>
      <c r="F154" s="54">
        <v>0</v>
      </c>
    </row>
    <row r="155" spans="2:6" ht="18" customHeight="1" x14ac:dyDescent="0.2">
      <c r="C155" s="36">
        <f>C98+C104+C135</f>
        <v>117189925.88999999</v>
      </c>
      <c r="D155" s="36">
        <f>D98+D104+D135</f>
        <v>122418159.67999998</v>
      </c>
      <c r="E155" s="36">
        <f>E98+E104+E135</f>
        <v>5228233.790000001</v>
      </c>
      <c r="F155" s="67"/>
    </row>
    <row r="158" spans="2:6" ht="21.75" customHeight="1" x14ac:dyDescent="0.2">
      <c r="B158" s="24" t="s">
        <v>116</v>
      </c>
      <c r="C158" s="25" t="s">
        <v>58</v>
      </c>
      <c r="D158" s="25" t="s">
        <v>59</v>
      </c>
      <c r="E158" s="25" t="s">
        <v>60</v>
      </c>
      <c r="F158" s="25" t="s">
        <v>61</v>
      </c>
    </row>
    <row r="159" spans="2:6" x14ac:dyDescent="0.2">
      <c r="B159" s="68" t="s">
        <v>117</v>
      </c>
      <c r="C159" s="27"/>
      <c r="D159" s="27"/>
      <c r="E159" s="27"/>
      <c r="F159" s="62"/>
    </row>
    <row r="160" spans="2:6" x14ac:dyDescent="0.2">
      <c r="B160" s="69"/>
      <c r="C160" s="29"/>
      <c r="D160" s="29"/>
      <c r="E160" s="29"/>
      <c r="F160" s="50"/>
    </row>
    <row r="161" spans="2:6" x14ac:dyDescent="0.2">
      <c r="B161" s="69" t="s">
        <v>118</v>
      </c>
      <c r="C161" s="42">
        <f>SUM(C162:C163)</f>
        <v>0</v>
      </c>
      <c r="D161" s="42">
        <f t="shared" ref="D161" si="1">SUM(D162:D163)</f>
        <v>0</v>
      </c>
      <c r="E161" s="42"/>
      <c r="F161" s="50"/>
    </row>
    <row r="162" spans="2:6" x14ac:dyDescent="0.2">
      <c r="B162" s="70" t="s">
        <v>119</v>
      </c>
      <c r="C162" s="64">
        <v>71035.05</v>
      </c>
      <c r="D162" s="64">
        <v>71035.05</v>
      </c>
      <c r="E162" s="64"/>
      <c r="F162" s="50"/>
    </row>
    <row r="163" spans="2:6" x14ac:dyDescent="0.2">
      <c r="B163" s="70" t="s">
        <v>120</v>
      </c>
      <c r="C163" s="64">
        <v>-71035.05</v>
      </c>
      <c r="D163" s="64">
        <v>-71035.05</v>
      </c>
      <c r="E163" s="64"/>
      <c r="F163" s="50"/>
    </row>
    <row r="164" spans="2:6" x14ac:dyDescent="0.2">
      <c r="B164" s="69"/>
      <c r="C164" s="29"/>
      <c r="D164" s="29"/>
      <c r="E164" s="29"/>
      <c r="F164" s="50"/>
    </row>
    <row r="165" spans="2:6" x14ac:dyDescent="0.2">
      <c r="B165" s="71"/>
      <c r="C165" s="33"/>
      <c r="D165" s="33"/>
      <c r="E165" s="33"/>
      <c r="F165" s="54"/>
    </row>
    <row r="166" spans="2:6" ht="16.5" customHeight="1" x14ac:dyDescent="0.2">
      <c r="C166" s="36">
        <f>C161</f>
        <v>0</v>
      </c>
      <c r="D166" s="36">
        <f>D161</f>
        <v>0</v>
      </c>
      <c r="E166" s="36">
        <f>E161</f>
        <v>0</v>
      </c>
      <c r="F166" s="67"/>
    </row>
    <row r="169" spans="2:6" ht="27" customHeight="1" x14ac:dyDescent="0.2">
      <c r="B169" s="24" t="s">
        <v>121</v>
      </c>
      <c r="C169" s="25" t="s">
        <v>9</v>
      </c>
    </row>
    <row r="170" spans="2:6" x14ac:dyDescent="0.2">
      <c r="B170" s="26" t="s">
        <v>122</v>
      </c>
      <c r="C170" s="27"/>
    </row>
    <row r="171" spans="2:6" x14ac:dyDescent="0.2">
      <c r="B171" s="28"/>
      <c r="C171" s="29"/>
    </row>
    <row r="172" spans="2:6" x14ac:dyDescent="0.2">
      <c r="B172" s="31"/>
      <c r="C172" s="33"/>
    </row>
    <row r="173" spans="2:6" ht="15" customHeight="1" x14ac:dyDescent="0.2">
      <c r="C173" s="25">
        <f>SUM(C171:C172)</f>
        <v>0</v>
      </c>
    </row>
    <row r="174" spans="2:6" x14ac:dyDescent="0.2">
      <c r="B174" s="5"/>
    </row>
    <row r="176" spans="2:6" ht="22.5" customHeight="1" x14ac:dyDescent="0.2">
      <c r="B176" s="72" t="s">
        <v>123</v>
      </c>
      <c r="C176" s="73" t="s">
        <v>9</v>
      </c>
      <c r="D176" s="74" t="s">
        <v>124</v>
      </c>
    </row>
    <row r="177" spans="2:6" x14ac:dyDescent="0.2">
      <c r="B177" s="75"/>
      <c r="C177" s="76"/>
      <c r="D177" s="77"/>
    </row>
    <row r="178" spans="2:6" x14ac:dyDescent="0.2">
      <c r="B178" s="78"/>
      <c r="C178" s="79"/>
      <c r="D178" s="80"/>
    </row>
    <row r="179" spans="2:6" x14ac:dyDescent="0.2">
      <c r="B179" s="81"/>
      <c r="C179" s="82"/>
      <c r="D179" s="82"/>
    </row>
    <row r="180" spans="2:6" x14ac:dyDescent="0.2">
      <c r="B180" s="81"/>
      <c r="C180" s="82"/>
      <c r="D180" s="82"/>
    </row>
    <row r="181" spans="2:6" x14ac:dyDescent="0.2">
      <c r="B181" s="83"/>
      <c r="C181" s="84"/>
      <c r="D181" s="84"/>
    </row>
    <row r="182" spans="2:6" ht="14.25" customHeight="1" x14ac:dyDescent="0.2">
      <c r="C182" s="25">
        <f t="shared" ref="C182" si="2">SUM(C180:C181)</f>
        <v>0</v>
      </c>
      <c r="D182" s="25"/>
    </row>
    <row r="186" spans="2:6" x14ac:dyDescent="0.2">
      <c r="B186" s="18" t="s">
        <v>125</v>
      </c>
    </row>
    <row r="188" spans="2:6" ht="20.25" customHeight="1" x14ac:dyDescent="0.2">
      <c r="B188" s="85" t="s">
        <v>126</v>
      </c>
      <c r="C188" s="73" t="s">
        <v>9</v>
      </c>
      <c r="D188" s="25" t="s">
        <v>24</v>
      </c>
      <c r="E188" s="25" t="s">
        <v>25</v>
      </c>
      <c r="F188" s="25" t="s">
        <v>26</v>
      </c>
    </row>
    <row r="189" spans="2:6" x14ac:dyDescent="0.2">
      <c r="B189" s="26" t="s">
        <v>127</v>
      </c>
      <c r="C189" s="86">
        <f>SUM(C190:C202)</f>
        <v>1035956.4139999999</v>
      </c>
      <c r="D189" s="62"/>
      <c r="E189" s="27"/>
      <c r="F189" s="27"/>
    </row>
    <row r="190" spans="2:6" x14ac:dyDescent="0.2">
      <c r="B190" s="65" t="s">
        <v>128</v>
      </c>
      <c r="C190" s="87">
        <v>286841.40999999997</v>
      </c>
      <c r="D190" s="50"/>
      <c r="E190" s="29"/>
      <c r="F190" s="29"/>
    </row>
    <row r="191" spans="2:6" x14ac:dyDescent="0.2">
      <c r="B191" s="65" t="s">
        <v>129</v>
      </c>
      <c r="C191" s="87">
        <v>3.4000000000000002E-2</v>
      </c>
      <c r="D191" s="50"/>
      <c r="E191" s="29"/>
      <c r="F191" s="29"/>
    </row>
    <row r="192" spans="2:6" x14ac:dyDescent="0.2">
      <c r="B192" s="63" t="s">
        <v>130</v>
      </c>
      <c r="C192" s="88">
        <v>294003.18</v>
      </c>
      <c r="D192" s="50"/>
      <c r="E192" s="29"/>
      <c r="F192" s="29"/>
    </row>
    <row r="193" spans="2:6" x14ac:dyDescent="0.2">
      <c r="B193" s="63" t="s">
        <v>131</v>
      </c>
      <c r="C193" s="87">
        <v>6380.99</v>
      </c>
      <c r="D193" s="50"/>
      <c r="E193" s="29"/>
      <c r="F193" s="29"/>
    </row>
    <row r="194" spans="2:6" x14ac:dyDescent="0.2">
      <c r="B194" s="63" t="s">
        <v>132</v>
      </c>
      <c r="C194" s="87">
        <v>44732</v>
      </c>
      <c r="D194" s="50"/>
      <c r="E194" s="29"/>
      <c r="F194" s="29"/>
    </row>
    <row r="195" spans="2:6" x14ac:dyDescent="0.2">
      <c r="B195" s="63" t="s">
        <v>133</v>
      </c>
      <c r="C195" s="87">
        <v>14317.28</v>
      </c>
      <c r="D195" s="50"/>
      <c r="E195" s="29"/>
      <c r="F195" s="29"/>
    </row>
    <row r="196" spans="2:6" x14ac:dyDescent="0.2">
      <c r="B196" s="63" t="s">
        <v>134</v>
      </c>
      <c r="C196" s="87">
        <v>20158.48</v>
      </c>
      <c r="D196" s="50"/>
      <c r="E196" s="29"/>
      <c r="F196" s="29"/>
    </row>
    <row r="197" spans="2:6" x14ac:dyDescent="0.2">
      <c r="B197" s="63" t="s">
        <v>135</v>
      </c>
      <c r="C197" s="87">
        <v>48320.25</v>
      </c>
      <c r="D197" s="50"/>
      <c r="E197" s="29"/>
      <c r="F197" s="29"/>
    </row>
    <row r="198" spans="2:6" x14ac:dyDescent="0.2">
      <c r="B198" s="63" t="s">
        <v>136</v>
      </c>
      <c r="C198" s="87">
        <v>15308.47</v>
      </c>
      <c r="D198" s="50"/>
      <c r="E198" s="29"/>
      <c r="F198" s="29"/>
    </row>
    <row r="199" spans="2:6" x14ac:dyDescent="0.2">
      <c r="B199" s="63" t="s">
        <v>137</v>
      </c>
      <c r="C199" s="87">
        <v>8418.0400000000009</v>
      </c>
      <c r="D199" s="50"/>
      <c r="E199" s="29"/>
      <c r="F199" s="29"/>
    </row>
    <row r="200" spans="2:6" x14ac:dyDescent="0.2">
      <c r="B200" s="63" t="s">
        <v>138</v>
      </c>
      <c r="C200" s="87">
        <v>4845</v>
      </c>
      <c r="D200" s="50"/>
      <c r="E200" s="29"/>
      <c r="F200" s="29"/>
    </row>
    <row r="201" spans="2:6" x14ac:dyDescent="0.2">
      <c r="B201" s="63" t="s">
        <v>139</v>
      </c>
      <c r="C201" s="87">
        <v>291741.31</v>
      </c>
      <c r="D201" s="50"/>
      <c r="E201" s="29"/>
      <c r="F201" s="29"/>
    </row>
    <row r="202" spans="2:6" x14ac:dyDescent="0.2">
      <c r="B202" s="63" t="s">
        <v>140</v>
      </c>
      <c r="C202" s="87">
        <v>889.97</v>
      </c>
      <c r="D202" s="50"/>
      <c r="E202" s="29"/>
      <c r="F202" s="29"/>
    </row>
    <row r="203" spans="2:6" x14ac:dyDescent="0.2">
      <c r="B203" s="63"/>
      <c r="C203" s="87" t="s">
        <v>41</v>
      </c>
      <c r="D203" s="50"/>
      <c r="E203" s="29"/>
      <c r="F203" s="29"/>
    </row>
    <row r="204" spans="2:6" x14ac:dyDescent="0.2">
      <c r="B204" s="28" t="s">
        <v>141</v>
      </c>
      <c r="C204" s="89">
        <v>0</v>
      </c>
      <c r="D204" s="50"/>
      <c r="E204" s="29"/>
      <c r="F204" s="29"/>
    </row>
    <row r="205" spans="2:6" x14ac:dyDescent="0.2">
      <c r="B205" s="31"/>
      <c r="C205" s="33"/>
      <c r="D205" s="54"/>
      <c r="E205" s="33"/>
      <c r="F205" s="33"/>
    </row>
    <row r="206" spans="2:6" ht="16.5" customHeight="1" x14ac:dyDescent="0.2">
      <c r="C206" s="36">
        <f>SUM(C190:C202)</f>
        <v>1035956.4139999999</v>
      </c>
      <c r="D206" s="25">
        <f t="shared" ref="D206:F206" si="3">SUM(D204:D205)</f>
        <v>0</v>
      </c>
      <c r="E206" s="25">
        <f t="shared" si="3"/>
        <v>0</v>
      </c>
      <c r="F206" s="25">
        <f t="shared" si="3"/>
        <v>0</v>
      </c>
    </row>
    <row r="210" spans="2:5" ht="20.25" customHeight="1" x14ac:dyDescent="0.2">
      <c r="B210" s="72" t="s">
        <v>142</v>
      </c>
      <c r="C210" s="73" t="s">
        <v>9</v>
      </c>
      <c r="D210" s="25" t="s">
        <v>143</v>
      </c>
      <c r="E210" s="25" t="s">
        <v>124</v>
      </c>
    </row>
    <row r="211" spans="2:5" x14ac:dyDescent="0.2">
      <c r="B211" s="68" t="s">
        <v>144</v>
      </c>
      <c r="C211" s="90"/>
      <c r="D211" s="91"/>
      <c r="E211" s="92"/>
    </row>
    <row r="212" spans="2:5" x14ac:dyDescent="0.2">
      <c r="B212" s="93"/>
      <c r="C212" s="94"/>
      <c r="D212" s="95"/>
      <c r="E212" s="96"/>
    </row>
    <row r="213" spans="2:5" x14ac:dyDescent="0.2">
      <c r="B213" s="97"/>
      <c r="C213" s="98"/>
      <c r="D213" s="99"/>
      <c r="E213" s="100"/>
    </row>
    <row r="214" spans="2:5" ht="16.5" customHeight="1" x14ac:dyDescent="0.2">
      <c r="C214" s="25">
        <f>SUM(C212:C213)</f>
        <v>0</v>
      </c>
      <c r="D214" s="101"/>
      <c r="E214" s="102"/>
    </row>
    <row r="217" spans="2:5" ht="27.75" customHeight="1" x14ac:dyDescent="0.2">
      <c r="B217" s="72" t="s">
        <v>145</v>
      </c>
      <c r="C217" s="73" t="s">
        <v>9</v>
      </c>
      <c r="D217" s="25" t="s">
        <v>143</v>
      </c>
      <c r="E217" s="25" t="s">
        <v>124</v>
      </c>
    </row>
    <row r="218" spans="2:5" x14ac:dyDescent="0.2">
      <c r="B218" s="68" t="s">
        <v>146</v>
      </c>
      <c r="C218" s="90"/>
      <c r="D218" s="91"/>
      <c r="E218" s="92"/>
    </row>
    <row r="219" spans="2:5" x14ac:dyDescent="0.2">
      <c r="B219" s="93"/>
      <c r="C219" s="94"/>
      <c r="D219" s="95"/>
      <c r="E219" s="96"/>
    </row>
    <row r="220" spans="2:5" x14ac:dyDescent="0.2">
      <c r="B220" s="97"/>
      <c r="C220" s="98"/>
      <c r="D220" s="99"/>
      <c r="E220" s="100"/>
    </row>
    <row r="221" spans="2:5" ht="15" customHeight="1" x14ac:dyDescent="0.2">
      <c r="C221" s="25">
        <f>SUM(C219:C220)</f>
        <v>0</v>
      </c>
      <c r="D221" s="101"/>
      <c r="E221" s="102"/>
    </row>
    <row r="222" spans="2:5" x14ac:dyDescent="0.2">
      <c r="B222" s="5"/>
    </row>
    <row r="224" spans="2:5" ht="24" customHeight="1" x14ac:dyDescent="0.2">
      <c r="B224" s="72" t="s">
        <v>147</v>
      </c>
      <c r="C224" s="73" t="s">
        <v>9</v>
      </c>
      <c r="D224" s="25" t="s">
        <v>143</v>
      </c>
      <c r="E224" s="25" t="s">
        <v>124</v>
      </c>
    </row>
    <row r="225" spans="2:5" x14ac:dyDescent="0.2">
      <c r="B225" s="68" t="s">
        <v>148</v>
      </c>
      <c r="C225" s="90"/>
      <c r="D225" s="91"/>
      <c r="E225" s="92"/>
    </row>
    <row r="226" spans="2:5" x14ac:dyDescent="0.2">
      <c r="B226" s="93"/>
      <c r="C226" s="94"/>
      <c r="D226" s="95"/>
      <c r="E226" s="96"/>
    </row>
    <row r="227" spans="2:5" x14ac:dyDescent="0.2">
      <c r="B227" s="97"/>
      <c r="C227" s="98"/>
      <c r="D227" s="99"/>
      <c r="E227" s="100"/>
    </row>
    <row r="228" spans="2:5" ht="16.5" customHeight="1" x14ac:dyDescent="0.2">
      <c r="C228" s="25">
        <f>SUM(C226:C227)</f>
        <v>0</v>
      </c>
      <c r="D228" s="101"/>
      <c r="E228" s="102"/>
    </row>
    <row r="231" spans="2:5" ht="24" customHeight="1" x14ac:dyDescent="0.2">
      <c r="B231" s="72" t="s">
        <v>149</v>
      </c>
      <c r="C231" s="73" t="s">
        <v>9</v>
      </c>
      <c r="D231" s="103" t="s">
        <v>143</v>
      </c>
      <c r="E231" s="103" t="s">
        <v>49</v>
      </c>
    </row>
    <row r="232" spans="2:5" x14ac:dyDescent="0.2">
      <c r="B232" s="26" t="s">
        <v>150</v>
      </c>
      <c r="C232" s="104">
        <f>SUM(C233:C233)</f>
        <v>10300</v>
      </c>
      <c r="D232" s="27">
        <v>0</v>
      </c>
      <c r="E232" s="27">
        <v>0</v>
      </c>
    </row>
    <row r="233" spans="2:5" x14ac:dyDescent="0.2">
      <c r="B233" s="63" t="s">
        <v>151</v>
      </c>
      <c r="C233" s="105">
        <v>10300</v>
      </c>
      <c r="D233" s="29"/>
      <c r="E233" s="29"/>
    </row>
    <row r="234" spans="2:5" x14ac:dyDescent="0.2">
      <c r="B234" s="31"/>
      <c r="C234" s="106"/>
      <c r="D234" s="107">
        <v>0</v>
      </c>
      <c r="E234" s="107">
        <v>0</v>
      </c>
    </row>
    <row r="235" spans="2:5" ht="18.75" customHeight="1" x14ac:dyDescent="0.2">
      <c r="C235" s="34">
        <f>C232</f>
        <v>10300</v>
      </c>
      <c r="D235" s="101"/>
      <c r="E235" s="102"/>
    </row>
    <row r="239" spans="2:5" x14ac:dyDescent="0.2">
      <c r="B239" s="18" t="s">
        <v>152</v>
      </c>
    </row>
    <row r="240" spans="2:5" x14ac:dyDescent="0.2">
      <c r="B240" s="18"/>
    </row>
    <row r="241" spans="2:5" x14ac:dyDescent="0.2">
      <c r="B241" s="18" t="s">
        <v>153</v>
      </c>
    </row>
    <row r="243" spans="2:5" ht="24" customHeight="1" x14ac:dyDescent="0.2">
      <c r="B243" s="85" t="s">
        <v>154</v>
      </c>
      <c r="C243" s="108" t="s">
        <v>9</v>
      </c>
      <c r="D243" s="25" t="s">
        <v>155</v>
      </c>
      <c r="E243" s="25" t="s">
        <v>49</v>
      </c>
    </row>
    <row r="244" spans="2:5" x14ac:dyDescent="0.2">
      <c r="B244" s="109" t="s">
        <v>156</v>
      </c>
      <c r="C244" s="110">
        <v>6000</v>
      </c>
      <c r="D244" s="50"/>
      <c r="E244" s="29"/>
    </row>
    <row r="245" spans="2:5" x14ac:dyDescent="0.2">
      <c r="B245" s="65" t="s">
        <v>157</v>
      </c>
      <c r="C245" s="110">
        <v>6000</v>
      </c>
      <c r="D245" s="50"/>
      <c r="E245" s="29"/>
    </row>
    <row r="246" spans="2:5" x14ac:dyDescent="0.2">
      <c r="B246" s="65" t="s">
        <v>158</v>
      </c>
      <c r="C246" s="110">
        <v>146520</v>
      </c>
      <c r="D246" s="50"/>
      <c r="E246" s="29"/>
    </row>
    <row r="247" spans="2:5" x14ac:dyDescent="0.2">
      <c r="B247" s="63" t="s">
        <v>159</v>
      </c>
      <c r="C247" s="110">
        <v>2805</v>
      </c>
      <c r="D247" s="50"/>
      <c r="E247" s="29"/>
    </row>
    <row r="248" spans="2:5" x14ac:dyDescent="0.2">
      <c r="B248" s="63" t="s">
        <v>160</v>
      </c>
      <c r="C248" s="110">
        <v>628140</v>
      </c>
      <c r="D248" s="50"/>
      <c r="E248" s="29"/>
    </row>
    <row r="249" spans="2:5" x14ac:dyDescent="0.2">
      <c r="B249" s="65" t="s">
        <v>161</v>
      </c>
      <c r="C249" s="110">
        <v>44800</v>
      </c>
      <c r="D249" s="50"/>
      <c r="E249" s="29"/>
    </row>
    <row r="250" spans="2:5" x14ac:dyDescent="0.2">
      <c r="B250" s="63" t="s">
        <v>162</v>
      </c>
      <c r="C250" s="110">
        <v>342552</v>
      </c>
      <c r="D250" s="50"/>
      <c r="E250" s="29"/>
    </row>
    <row r="251" spans="2:5" x14ac:dyDescent="0.2">
      <c r="B251" s="63" t="s">
        <v>163</v>
      </c>
      <c r="C251" s="110">
        <v>1164817</v>
      </c>
      <c r="D251" s="50"/>
      <c r="E251" s="29"/>
    </row>
    <row r="252" spans="2:5" x14ac:dyDescent="0.2">
      <c r="B252" s="63" t="s">
        <v>164</v>
      </c>
      <c r="C252" s="110">
        <v>1170817</v>
      </c>
      <c r="D252" s="50"/>
      <c r="E252" s="29"/>
    </row>
    <row r="253" spans="2:5" x14ac:dyDescent="0.2">
      <c r="B253" s="63" t="s">
        <v>165</v>
      </c>
      <c r="C253" s="110">
        <v>2283.48</v>
      </c>
      <c r="D253" s="50"/>
      <c r="E253" s="29"/>
    </row>
    <row r="254" spans="2:5" x14ac:dyDescent="0.2">
      <c r="B254" s="63" t="s">
        <v>166</v>
      </c>
      <c r="C254" s="110">
        <v>2283.48</v>
      </c>
      <c r="D254" s="50"/>
      <c r="E254" s="29"/>
    </row>
    <row r="255" spans="2:5" x14ac:dyDescent="0.2">
      <c r="B255" s="63" t="s">
        <v>167</v>
      </c>
      <c r="C255" s="110">
        <v>2500</v>
      </c>
      <c r="D255" s="50"/>
      <c r="E255" s="29"/>
    </row>
    <row r="256" spans="2:5" x14ac:dyDescent="0.2">
      <c r="B256" s="63" t="s">
        <v>168</v>
      </c>
      <c r="C256" s="110">
        <v>479600</v>
      </c>
      <c r="D256" s="50"/>
      <c r="E256" s="29"/>
    </row>
    <row r="257" spans="2:5" x14ac:dyDescent="0.2">
      <c r="B257" s="63" t="s">
        <v>169</v>
      </c>
      <c r="C257" s="110">
        <v>482100</v>
      </c>
      <c r="D257" s="50"/>
      <c r="E257" s="29"/>
    </row>
    <row r="258" spans="2:5" x14ac:dyDescent="0.2">
      <c r="B258" s="63" t="s">
        <v>170</v>
      </c>
      <c r="C258" s="110">
        <v>484383.48</v>
      </c>
      <c r="D258" s="50"/>
      <c r="E258" s="29"/>
    </row>
    <row r="259" spans="2:5" x14ac:dyDescent="0.2">
      <c r="B259" s="28" t="s">
        <v>171</v>
      </c>
      <c r="C259" s="111">
        <f>C245+C251+C258</f>
        <v>1655200.48</v>
      </c>
      <c r="D259" s="50"/>
      <c r="E259" s="29"/>
    </row>
    <row r="260" spans="2:5" x14ac:dyDescent="0.2">
      <c r="B260" s="63" t="s">
        <v>172</v>
      </c>
      <c r="C260" s="110">
        <v>5279742.22</v>
      </c>
      <c r="D260" s="50"/>
      <c r="E260" s="29"/>
    </row>
    <row r="261" spans="2:5" x14ac:dyDescent="0.2">
      <c r="B261" s="63" t="s">
        <v>173</v>
      </c>
      <c r="C261" s="110">
        <v>138253.20000000001</v>
      </c>
      <c r="D261" s="50"/>
      <c r="E261" s="29"/>
    </row>
    <row r="262" spans="2:5" x14ac:dyDescent="0.2">
      <c r="B262" s="63" t="s">
        <v>174</v>
      </c>
      <c r="C262" s="110">
        <v>335131.58</v>
      </c>
      <c r="D262" s="50"/>
      <c r="E262" s="29"/>
    </row>
    <row r="263" spans="2:5" x14ac:dyDescent="0.2">
      <c r="B263" s="63" t="s">
        <v>175</v>
      </c>
      <c r="C263" s="110">
        <v>5753127</v>
      </c>
      <c r="D263" s="50"/>
      <c r="E263" s="29"/>
    </row>
    <row r="264" spans="2:5" x14ac:dyDescent="0.2">
      <c r="B264" s="63" t="s">
        <v>176</v>
      </c>
      <c r="C264" s="110">
        <v>5753127</v>
      </c>
      <c r="D264" s="50"/>
      <c r="E264" s="29"/>
    </row>
    <row r="265" spans="2:5" x14ac:dyDescent="0.2">
      <c r="B265" s="63" t="s">
        <v>177</v>
      </c>
      <c r="C265" s="110">
        <v>4096894.22</v>
      </c>
      <c r="D265" s="50"/>
      <c r="E265" s="29"/>
    </row>
    <row r="266" spans="2:5" x14ac:dyDescent="0.2">
      <c r="B266" s="63" t="s">
        <v>178</v>
      </c>
      <c r="C266" s="110">
        <v>122390</v>
      </c>
      <c r="D266" s="50"/>
      <c r="E266" s="29"/>
    </row>
    <row r="267" spans="2:5" x14ac:dyDescent="0.2">
      <c r="B267" s="63" t="s">
        <v>179</v>
      </c>
      <c r="C267" s="110">
        <v>1914217.77</v>
      </c>
      <c r="D267" s="50"/>
      <c r="E267" s="29"/>
    </row>
    <row r="268" spans="2:5" x14ac:dyDescent="0.2">
      <c r="B268" s="63" t="s">
        <v>180</v>
      </c>
      <c r="C268" s="110">
        <v>6133501.9900000002</v>
      </c>
      <c r="D268" s="50"/>
      <c r="E268" s="29"/>
    </row>
    <row r="269" spans="2:5" x14ac:dyDescent="0.2">
      <c r="B269" s="63" t="s">
        <v>181</v>
      </c>
      <c r="C269" s="110">
        <v>6133501.9900000002</v>
      </c>
      <c r="D269" s="50"/>
      <c r="E269" s="29"/>
    </row>
    <row r="270" spans="2:5" x14ac:dyDescent="0.2">
      <c r="B270" s="28" t="s">
        <v>182</v>
      </c>
      <c r="C270" s="111">
        <f>C264+C269</f>
        <v>11886628.99</v>
      </c>
      <c r="D270" s="50"/>
      <c r="E270" s="29"/>
    </row>
    <row r="271" spans="2:5" x14ac:dyDescent="0.2">
      <c r="B271" s="31"/>
      <c r="C271" s="112" t="s">
        <v>41</v>
      </c>
      <c r="D271" s="54"/>
      <c r="E271" s="33"/>
    </row>
    <row r="272" spans="2:5" ht="15.75" customHeight="1" x14ac:dyDescent="0.2">
      <c r="C272" s="113">
        <f>C270+C259</f>
        <v>13541829.470000001</v>
      </c>
      <c r="D272" s="101"/>
      <c r="E272" s="102"/>
    </row>
    <row r="273" spans="2:5" x14ac:dyDescent="0.2">
      <c r="C273" s="114" t="s">
        <v>41</v>
      </c>
    </row>
    <row r="275" spans="2:5" ht="24.75" customHeight="1" x14ac:dyDescent="0.2">
      <c r="B275" s="85" t="s">
        <v>183</v>
      </c>
      <c r="C275" s="108" t="s">
        <v>9</v>
      </c>
      <c r="D275" s="25" t="s">
        <v>155</v>
      </c>
      <c r="E275" s="25" t="s">
        <v>49</v>
      </c>
    </row>
    <row r="276" spans="2:5" ht="25.5" x14ac:dyDescent="0.2">
      <c r="B276" s="115" t="s">
        <v>184</v>
      </c>
      <c r="C276" s="116">
        <f>C277+C280</f>
        <v>26063.69</v>
      </c>
      <c r="D276" s="27"/>
      <c r="E276" s="27"/>
    </row>
    <row r="277" spans="2:5" x14ac:dyDescent="0.2">
      <c r="B277" s="28" t="s">
        <v>185</v>
      </c>
      <c r="C277" s="42">
        <f>C278</f>
        <v>26063.62</v>
      </c>
      <c r="D277" s="29"/>
      <c r="E277" s="29"/>
    </row>
    <row r="278" spans="2:5" x14ac:dyDescent="0.2">
      <c r="B278" s="63" t="s">
        <v>186</v>
      </c>
      <c r="C278" s="30">
        <v>26063.62</v>
      </c>
      <c r="D278" s="29"/>
      <c r="E278" s="29"/>
    </row>
    <row r="279" spans="2:5" x14ac:dyDescent="0.2">
      <c r="B279" s="63"/>
      <c r="C279" s="30"/>
      <c r="D279" s="29"/>
      <c r="E279" s="29"/>
    </row>
    <row r="280" spans="2:5" x14ac:dyDescent="0.2">
      <c r="B280" s="28" t="s">
        <v>187</v>
      </c>
      <c r="C280" s="42">
        <f>C281</f>
        <v>7.0000000000000007E-2</v>
      </c>
      <c r="D280" s="29"/>
      <c r="E280" s="29"/>
    </row>
    <row r="281" spans="2:5" x14ac:dyDescent="0.2">
      <c r="B281" s="63" t="s">
        <v>188</v>
      </c>
      <c r="C281" s="30">
        <v>7.0000000000000007E-2</v>
      </c>
      <c r="D281" s="29"/>
      <c r="E281" s="29"/>
    </row>
    <row r="282" spans="2:5" x14ac:dyDescent="0.2">
      <c r="B282" s="31"/>
      <c r="C282" s="32"/>
      <c r="D282" s="33"/>
      <c r="E282" s="33"/>
    </row>
    <row r="283" spans="2:5" ht="16.5" customHeight="1" x14ac:dyDescent="0.2">
      <c r="C283" s="34">
        <f>C277+C280</f>
        <v>26063.69</v>
      </c>
      <c r="D283" s="101"/>
      <c r="E283" s="102"/>
    </row>
    <row r="287" spans="2:5" x14ac:dyDescent="0.2">
      <c r="B287" s="18" t="s">
        <v>189</v>
      </c>
    </row>
    <row r="289" spans="2:5" ht="26.25" customHeight="1" x14ac:dyDescent="0.2">
      <c r="B289" s="72" t="s">
        <v>190</v>
      </c>
      <c r="C289" s="73" t="s">
        <v>9</v>
      </c>
      <c r="D289" s="103" t="s">
        <v>191</v>
      </c>
      <c r="E289" s="25" t="s">
        <v>192</v>
      </c>
    </row>
    <row r="290" spans="2:5" x14ac:dyDescent="0.2">
      <c r="B290" s="26" t="s">
        <v>193</v>
      </c>
      <c r="C290" s="117">
        <f>SUM(C291:C337)</f>
        <v>8382719.4200000009</v>
      </c>
      <c r="D290" s="118">
        <f>SUM(D291:D337)</f>
        <v>99.999800000000008</v>
      </c>
      <c r="E290" s="62">
        <v>0</v>
      </c>
    </row>
    <row r="291" spans="2:5" x14ac:dyDescent="0.2">
      <c r="B291" s="119" t="s">
        <v>194</v>
      </c>
      <c r="C291" s="64">
        <v>5082543.04</v>
      </c>
      <c r="D291" s="120">
        <v>60.6312</v>
      </c>
      <c r="E291" s="50"/>
    </row>
    <row r="292" spans="2:5" x14ac:dyDescent="0.2">
      <c r="B292" s="119" t="s">
        <v>195</v>
      </c>
      <c r="C292" s="64">
        <v>278145.68</v>
      </c>
      <c r="D292" s="120">
        <v>3.3180999999999998</v>
      </c>
      <c r="E292" s="50"/>
    </row>
    <row r="293" spans="2:5" x14ac:dyDescent="0.2">
      <c r="B293" s="119" t="s">
        <v>196</v>
      </c>
      <c r="C293" s="64">
        <v>442843.9</v>
      </c>
      <c r="D293" s="120">
        <v>5.2827999999999999</v>
      </c>
      <c r="E293" s="50"/>
    </row>
    <row r="294" spans="2:5" x14ac:dyDescent="0.2">
      <c r="B294" s="119" t="s">
        <v>197</v>
      </c>
      <c r="C294" s="64">
        <v>1178.3399999999999</v>
      </c>
      <c r="D294" s="120">
        <v>1.41E-2</v>
      </c>
      <c r="E294" s="50"/>
    </row>
    <row r="295" spans="2:5" x14ac:dyDescent="0.2">
      <c r="B295" s="119" t="s">
        <v>198</v>
      </c>
      <c r="C295" s="64">
        <v>705332.3</v>
      </c>
      <c r="D295" s="120">
        <v>8.4140999999999995</v>
      </c>
      <c r="E295" s="50"/>
    </row>
    <row r="296" spans="2:5" x14ac:dyDescent="0.2">
      <c r="B296" s="119" t="s">
        <v>199</v>
      </c>
      <c r="C296" s="64">
        <v>206131.34</v>
      </c>
      <c r="D296" s="120">
        <v>2.4590000000000001</v>
      </c>
      <c r="E296" s="50"/>
    </row>
    <row r="297" spans="2:5" x14ac:dyDescent="0.2">
      <c r="B297" s="119" t="s">
        <v>200</v>
      </c>
      <c r="C297" s="64">
        <v>52931.42</v>
      </c>
      <c r="D297" s="120">
        <v>0.63139999999999996</v>
      </c>
      <c r="E297" s="50"/>
    </row>
    <row r="298" spans="2:5" x14ac:dyDescent="0.2">
      <c r="B298" s="119" t="s">
        <v>201</v>
      </c>
      <c r="C298" s="64">
        <v>186.24</v>
      </c>
      <c r="D298" s="120">
        <v>2.2000000000000001E-3</v>
      </c>
      <c r="E298" s="50"/>
    </row>
    <row r="299" spans="2:5" x14ac:dyDescent="0.2">
      <c r="B299" s="65" t="s">
        <v>202</v>
      </c>
      <c r="C299" s="64">
        <v>50255.199999999997</v>
      </c>
      <c r="D299" s="120">
        <v>0.59950000000000003</v>
      </c>
      <c r="E299" s="50"/>
    </row>
    <row r="300" spans="2:5" x14ac:dyDescent="0.2">
      <c r="B300" s="119" t="s">
        <v>203</v>
      </c>
      <c r="C300" s="64">
        <v>71742.66</v>
      </c>
      <c r="D300" s="120">
        <v>0.85580000000000001</v>
      </c>
      <c r="E300" s="50"/>
    </row>
    <row r="301" spans="2:5" x14ac:dyDescent="0.2">
      <c r="B301" s="119" t="s">
        <v>204</v>
      </c>
      <c r="C301" s="64">
        <v>310898.89</v>
      </c>
      <c r="D301" s="120">
        <v>3.7088000000000001</v>
      </c>
      <c r="E301" s="50"/>
    </row>
    <row r="302" spans="2:5" x14ac:dyDescent="0.2">
      <c r="B302" s="119" t="s">
        <v>205</v>
      </c>
      <c r="C302" s="64">
        <v>5117.16</v>
      </c>
      <c r="D302" s="120">
        <v>6.0999999999999999E-2</v>
      </c>
      <c r="E302" s="50"/>
    </row>
    <row r="303" spans="2:5" x14ac:dyDescent="0.2">
      <c r="B303" s="119" t="s">
        <v>206</v>
      </c>
      <c r="C303" s="64">
        <v>862</v>
      </c>
      <c r="D303" s="120">
        <v>1.03E-2</v>
      </c>
      <c r="E303" s="50"/>
    </row>
    <row r="304" spans="2:5" x14ac:dyDescent="0.2">
      <c r="B304" s="119" t="s">
        <v>207</v>
      </c>
      <c r="C304" s="64">
        <v>3870</v>
      </c>
      <c r="D304" s="120">
        <v>4.6199999999999998E-2</v>
      </c>
      <c r="E304" s="50"/>
    </row>
    <row r="305" spans="2:5" x14ac:dyDescent="0.2">
      <c r="B305" s="65" t="s">
        <v>208</v>
      </c>
      <c r="C305" s="64">
        <v>1210</v>
      </c>
      <c r="D305" s="120">
        <v>1.44E-2</v>
      </c>
      <c r="E305" s="50"/>
    </row>
    <row r="306" spans="2:5" x14ac:dyDescent="0.2">
      <c r="B306" s="121" t="s">
        <v>209</v>
      </c>
      <c r="C306" s="64">
        <v>72.5</v>
      </c>
      <c r="D306" s="120">
        <v>8.9999999999999998E-4</v>
      </c>
      <c r="E306" s="50"/>
    </row>
    <row r="307" spans="2:5" x14ac:dyDescent="0.2">
      <c r="B307" s="121" t="s">
        <v>210</v>
      </c>
      <c r="C307" s="64">
        <v>95655.94</v>
      </c>
      <c r="D307" s="120">
        <v>1.1411</v>
      </c>
      <c r="E307" s="50"/>
    </row>
    <row r="308" spans="2:5" x14ac:dyDescent="0.2">
      <c r="B308" s="121" t="s">
        <v>211</v>
      </c>
      <c r="C308" s="64">
        <v>3095</v>
      </c>
      <c r="D308" s="120">
        <v>3.6900000000000002E-2</v>
      </c>
      <c r="E308" s="50"/>
    </row>
    <row r="309" spans="2:5" x14ac:dyDescent="0.2">
      <c r="B309" s="121" t="s">
        <v>212</v>
      </c>
      <c r="C309" s="64">
        <v>1423.04</v>
      </c>
      <c r="D309" s="120">
        <v>1.7000000000000001E-2</v>
      </c>
      <c r="E309" s="50"/>
    </row>
    <row r="310" spans="2:5" x14ac:dyDescent="0.2">
      <c r="B310" s="119" t="s">
        <v>213</v>
      </c>
      <c r="C310" s="64">
        <v>72398</v>
      </c>
      <c r="D310" s="120">
        <v>0.86370000000000002</v>
      </c>
      <c r="E310" s="50"/>
    </row>
    <row r="311" spans="2:5" x14ac:dyDescent="0.2">
      <c r="B311" s="119" t="s">
        <v>214</v>
      </c>
      <c r="C311" s="64">
        <v>4190.87</v>
      </c>
      <c r="D311" s="120">
        <v>0.05</v>
      </c>
      <c r="E311" s="50"/>
    </row>
    <row r="312" spans="2:5" x14ac:dyDescent="0.2">
      <c r="B312" s="119" t="s">
        <v>215</v>
      </c>
      <c r="C312" s="64">
        <v>31035</v>
      </c>
      <c r="D312" s="120">
        <v>0.37019999999999997</v>
      </c>
      <c r="E312" s="50"/>
    </row>
    <row r="313" spans="2:5" x14ac:dyDescent="0.2">
      <c r="B313" s="119" t="s">
        <v>216</v>
      </c>
      <c r="C313" s="64">
        <v>12627.03</v>
      </c>
      <c r="D313" s="120">
        <v>0.15060000000000001</v>
      </c>
      <c r="E313" s="50"/>
    </row>
    <row r="314" spans="2:5" x14ac:dyDescent="0.2">
      <c r="B314" s="119" t="s">
        <v>217</v>
      </c>
      <c r="C314" s="64">
        <v>133975.69</v>
      </c>
      <c r="D314" s="120">
        <v>1.5982000000000001</v>
      </c>
      <c r="E314" s="50"/>
    </row>
    <row r="315" spans="2:5" x14ac:dyDescent="0.2">
      <c r="B315" s="121" t="s">
        <v>218</v>
      </c>
      <c r="C315" s="64">
        <v>69400.039999999994</v>
      </c>
      <c r="D315" s="120">
        <v>0.82789999999999997</v>
      </c>
      <c r="E315" s="50"/>
    </row>
    <row r="316" spans="2:5" x14ac:dyDescent="0.2">
      <c r="B316" s="119" t="s">
        <v>219</v>
      </c>
      <c r="C316" s="64">
        <v>25282.36</v>
      </c>
      <c r="D316" s="120">
        <v>0.30159999999999998</v>
      </c>
      <c r="E316" s="50"/>
    </row>
    <row r="317" spans="2:5" x14ac:dyDescent="0.2">
      <c r="B317" s="119" t="s">
        <v>220</v>
      </c>
      <c r="C317" s="64">
        <v>5800</v>
      </c>
      <c r="D317" s="120">
        <v>6.9199999999999998E-2</v>
      </c>
      <c r="E317" s="50"/>
    </row>
    <row r="318" spans="2:5" x14ac:dyDescent="0.2">
      <c r="B318" s="121" t="s">
        <v>221</v>
      </c>
      <c r="C318" s="64">
        <v>138617.93</v>
      </c>
      <c r="D318" s="120">
        <v>1.6536</v>
      </c>
      <c r="E318" s="50"/>
    </row>
    <row r="319" spans="2:5" x14ac:dyDescent="0.2">
      <c r="B319" s="121" t="s">
        <v>222</v>
      </c>
      <c r="C319" s="64">
        <v>111175.35</v>
      </c>
      <c r="D319" s="120">
        <v>1.3262</v>
      </c>
      <c r="E319" s="50"/>
    </row>
    <row r="320" spans="2:5" x14ac:dyDescent="0.2">
      <c r="B320" s="121" t="s">
        <v>223</v>
      </c>
      <c r="C320" s="64">
        <v>28151</v>
      </c>
      <c r="D320" s="120">
        <v>0.33579999999999999</v>
      </c>
      <c r="E320" s="50"/>
    </row>
    <row r="321" spans="2:5" x14ac:dyDescent="0.2">
      <c r="B321" s="121" t="s">
        <v>224</v>
      </c>
      <c r="C321" s="64">
        <v>11369.28</v>
      </c>
      <c r="D321" s="120">
        <v>0.1356</v>
      </c>
      <c r="E321" s="50"/>
    </row>
    <row r="322" spans="2:5" x14ac:dyDescent="0.2">
      <c r="B322" s="121" t="s">
        <v>225</v>
      </c>
      <c r="C322" s="64">
        <v>95236</v>
      </c>
      <c r="D322" s="120">
        <v>1.1361000000000001</v>
      </c>
      <c r="E322" s="50"/>
    </row>
    <row r="323" spans="2:5" x14ac:dyDescent="0.2">
      <c r="B323" s="119" t="s">
        <v>226</v>
      </c>
      <c r="C323" s="64">
        <v>25279</v>
      </c>
      <c r="D323" s="120">
        <v>0.30159999999999998</v>
      </c>
      <c r="E323" s="50"/>
    </row>
    <row r="324" spans="2:5" x14ac:dyDescent="0.2">
      <c r="B324" s="119" t="s">
        <v>227</v>
      </c>
      <c r="C324" s="64">
        <v>4210</v>
      </c>
      <c r="D324" s="120">
        <v>5.0200000000000002E-2</v>
      </c>
      <c r="E324" s="50"/>
    </row>
    <row r="325" spans="2:5" x14ac:dyDescent="0.2">
      <c r="B325" s="119" t="s">
        <v>228</v>
      </c>
      <c r="C325" s="64">
        <v>1044</v>
      </c>
      <c r="D325" s="120">
        <v>1.2500000000000001E-2</v>
      </c>
      <c r="E325" s="50"/>
    </row>
    <row r="326" spans="2:5" x14ac:dyDescent="0.2">
      <c r="B326" s="119" t="s">
        <v>229</v>
      </c>
      <c r="C326" s="64">
        <v>48856.01</v>
      </c>
      <c r="D326" s="120">
        <v>0.58279999999999998</v>
      </c>
      <c r="E326" s="50"/>
    </row>
    <row r="327" spans="2:5" x14ac:dyDescent="0.2">
      <c r="B327" s="119" t="s">
        <v>230</v>
      </c>
      <c r="C327" s="64">
        <v>4989</v>
      </c>
      <c r="D327" s="120">
        <v>5.9499999999999997E-2</v>
      </c>
      <c r="E327" s="50"/>
    </row>
    <row r="328" spans="2:5" x14ac:dyDescent="0.2">
      <c r="B328" s="119" t="s">
        <v>231</v>
      </c>
      <c r="C328" s="64">
        <v>7635.95</v>
      </c>
      <c r="D328" s="120">
        <v>9.11E-2</v>
      </c>
      <c r="E328" s="50"/>
    </row>
    <row r="329" spans="2:5" x14ac:dyDescent="0.2">
      <c r="B329" s="121" t="s">
        <v>232</v>
      </c>
      <c r="C329" s="64">
        <v>75</v>
      </c>
      <c r="D329" s="120">
        <v>8.9999999999999998E-4</v>
      </c>
      <c r="E329" s="50"/>
    </row>
    <row r="330" spans="2:5" x14ac:dyDescent="0.2">
      <c r="B330" s="119" t="s">
        <v>233</v>
      </c>
      <c r="C330" s="64">
        <v>36844.42</v>
      </c>
      <c r="D330" s="120">
        <v>0.4395</v>
      </c>
      <c r="E330" s="50"/>
    </row>
    <row r="331" spans="2:5" x14ac:dyDescent="0.2">
      <c r="B331" s="121" t="s">
        <v>234</v>
      </c>
      <c r="C331" s="64">
        <v>769.7</v>
      </c>
      <c r="D331" s="120">
        <v>9.1999999999999998E-3</v>
      </c>
      <c r="E331" s="50"/>
    </row>
    <row r="332" spans="2:5" x14ac:dyDescent="0.2">
      <c r="B332" s="119" t="s">
        <v>235</v>
      </c>
      <c r="C332" s="64">
        <v>26987</v>
      </c>
      <c r="D332" s="120">
        <v>0.32190000000000002</v>
      </c>
      <c r="E332" s="50"/>
    </row>
    <row r="333" spans="2:5" x14ac:dyDescent="0.2">
      <c r="B333" s="119" t="s">
        <v>236</v>
      </c>
      <c r="C333" s="64">
        <v>4822.38</v>
      </c>
      <c r="D333" s="120">
        <v>5.7500000000000002E-2</v>
      </c>
      <c r="E333" s="50"/>
    </row>
    <row r="334" spans="2:5" x14ac:dyDescent="0.2">
      <c r="B334" s="119" t="s">
        <v>237</v>
      </c>
      <c r="C334" s="64">
        <v>125727</v>
      </c>
      <c r="D334" s="120">
        <v>1.4998</v>
      </c>
      <c r="E334" s="50"/>
    </row>
    <row r="335" spans="2:5" x14ac:dyDescent="0.2">
      <c r="B335" s="119" t="s">
        <v>238</v>
      </c>
      <c r="C335" s="64">
        <v>2342.98</v>
      </c>
      <c r="D335" s="120">
        <v>2.8000000000000001E-2</v>
      </c>
      <c r="E335" s="50"/>
    </row>
    <row r="336" spans="2:5" x14ac:dyDescent="0.2">
      <c r="B336" s="119" t="s">
        <v>239</v>
      </c>
      <c r="C336" s="64">
        <v>40383.760000000002</v>
      </c>
      <c r="D336" s="120">
        <v>0.48180000000000001</v>
      </c>
      <c r="E336" s="50"/>
    </row>
    <row r="337" spans="2:7" x14ac:dyDescent="0.2">
      <c r="B337" s="122" t="s">
        <v>240</v>
      </c>
      <c r="C337" s="64">
        <v>0.02</v>
      </c>
      <c r="D337" s="120">
        <v>0</v>
      </c>
      <c r="E337" s="50"/>
    </row>
    <row r="338" spans="2:7" ht="15.75" customHeight="1" x14ac:dyDescent="0.2">
      <c r="C338" s="113">
        <f>SUM(C291:C337)</f>
        <v>8382719.4200000009</v>
      </c>
      <c r="D338" s="123">
        <v>100</v>
      </c>
      <c r="E338" s="25"/>
    </row>
    <row r="342" spans="2:7" x14ac:dyDescent="0.2">
      <c r="B342" s="18" t="s">
        <v>241</v>
      </c>
    </row>
    <row r="344" spans="2:7" ht="28.5" customHeight="1" x14ac:dyDescent="0.2">
      <c r="B344" s="72" t="s">
        <v>242</v>
      </c>
      <c r="C344" s="108" t="s">
        <v>58</v>
      </c>
      <c r="D344" s="25" t="s">
        <v>59</v>
      </c>
      <c r="E344" s="25" t="s">
        <v>243</v>
      </c>
      <c r="F344" s="124" t="s">
        <v>10</v>
      </c>
      <c r="G344" s="73" t="s">
        <v>143</v>
      </c>
    </row>
    <row r="345" spans="2:7" x14ac:dyDescent="0.2">
      <c r="B345" s="68" t="s">
        <v>244</v>
      </c>
      <c r="C345" s="117">
        <v>-108817286.14</v>
      </c>
      <c r="D345" s="117">
        <v>-119873425.86</v>
      </c>
      <c r="E345" s="117">
        <v>-11056139.720000001</v>
      </c>
      <c r="F345" s="125">
        <v>0</v>
      </c>
      <c r="G345" s="125">
        <v>0</v>
      </c>
    </row>
    <row r="346" spans="2:7" x14ac:dyDescent="0.2">
      <c r="B346" s="126" t="s">
        <v>245</v>
      </c>
      <c r="C346" s="64">
        <v>-65191281.75</v>
      </c>
      <c r="D346" s="64">
        <v>-65191281.75</v>
      </c>
      <c r="E346" s="64">
        <v>0</v>
      </c>
      <c r="F346" s="105"/>
      <c r="G346" s="105"/>
    </row>
    <row r="347" spans="2:7" x14ac:dyDescent="0.2">
      <c r="B347" s="126" t="s">
        <v>246</v>
      </c>
      <c r="C347" s="64">
        <v>300472.40999999997</v>
      </c>
      <c r="D347" s="64">
        <v>300472.40999999997</v>
      </c>
      <c r="E347" s="64">
        <v>0</v>
      </c>
      <c r="F347" s="105"/>
      <c r="G347" s="105"/>
    </row>
    <row r="348" spans="2:7" x14ac:dyDescent="0.2">
      <c r="B348" s="126" t="s">
        <v>247</v>
      </c>
      <c r="C348" s="64">
        <v>-2506746.89</v>
      </c>
      <c r="D348" s="64">
        <v>-2576728</v>
      </c>
      <c r="E348" s="64">
        <v>-69981.11</v>
      </c>
      <c r="F348" s="105"/>
      <c r="G348" s="105"/>
    </row>
    <row r="349" spans="2:7" x14ac:dyDescent="0.2">
      <c r="B349" s="126" t="s">
        <v>248</v>
      </c>
      <c r="C349" s="64">
        <v>-3992053.78</v>
      </c>
      <c r="D349" s="64">
        <v>-8479411.7200000007</v>
      </c>
      <c r="E349" s="64">
        <v>-4487357.9400000004</v>
      </c>
      <c r="F349" s="105"/>
      <c r="G349" s="105"/>
    </row>
    <row r="350" spans="2:7" x14ac:dyDescent="0.2">
      <c r="B350" s="126" t="s">
        <v>249</v>
      </c>
      <c r="C350" s="64">
        <v>-140987.06</v>
      </c>
      <c r="D350" s="64">
        <v>0</v>
      </c>
      <c r="E350" s="64">
        <v>140987.06</v>
      </c>
      <c r="F350" s="105"/>
      <c r="G350" s="105"/>
    </row>
    <row r="351" spans="2:7" x14ac:dyDescent="0.2">
      <c r="B351" s="126" t="s">
        <v>250</v>
      </c>
      <c r="C351" s="64">
        <v>-3610053.82</v>
      </c>
      <c r="D351" s="64">
        <v>0</v>
      </c>
      <c r="E351" s="64">
        <v>3610053.82</v>
      </c>
      <c r="F351" s="105"/>
      <c r="G351" s="105"/>
    </row>
    <row r="352" spans="2:7" x14ac:dyDescent="0.2">
      <c r="B352" s="126" t="s">
        <v>251</v>
      </c>
      <c r="C352" s="64">
        <v>-2499231.84</v>
      </c>
      <c r="D352" s="64">
        <v>-2499231.84</v>
      </c>
      <c r="E352" s="64">
        <v>0</v>
      </c>
      <c r="F352" s="105"/>
      <c r="G352" s="105"/>
    </row>
    <row r="353" spans="2:7" x14ac:dyDescent="0.2">
      <c r="B353" s="126" t="s">
        <v>252</v>
      </c>
      <c r="C353" s="64">
        <v>-542833.31000000006</v>
      </c>
      <c r="D353" s="64">
        <v>-683820.37</v>
      </c>
      <c r="E353" s="64">
        <v>-140987.06</v>
      </c>
      <c r="F353" s="105"/>
      <c r="G353" s="105"/>
    </row>
    <row r="354" spans="2:7" x14ac:dyDescent="0.2">
      <c r="B354" s="126" t="s">
        <v>253</v>
      </c>
      <c r="C354" s="64">
        <v>-3889943.66</v>
      </c>
      <c r="D354" s="64">
        <v>-7499997.4800000004</v>
      </c>
      <c r="E354" s="64">
        <v>-3610053.82</v>
      </c>
      <c r="F354" s="105"/>
      <c r="G354" s="105"/>
    </row>
    <row r="355" spans="2:7" x14ac:dyDescent="0.2">
      <c r="B355" s="126" t="s">
        <v>254</v>
      </c>
      <c r="C355" s="64">
        <v>-5146746.5</v>
      </c>
      <c r="D355" s="64">
        <v>-5146746.5</v>
      </c>
      <c r="E355" s="64">
        <v>0</v>
      </c>
      <c r="F355" s="105"/>
      <c r="G355" s="105"/>
    </row>
    <row r="356" spans="2:7" x14ac:dyDescent="0.2">
      <c r="B356" s="126" t="s">
        <v>255</v>
      </c>
      <c r="C356" s="64">
        <v>-16500000</v>
      </c>
      <c r="D356" s="64">
        <v>-16500000</v>
      </c>
      <c r="E356" s="64">
        <v>0</v>
      </c>
      <c r="F356" s="105"/>
      <c r="G356" s="105"/>
    </row>
    <row r="357" spans="2:7" x14ac:dyDescent="0.2">
      <c r="B357" s="126" t="s">
        <v>256</v>
      </c>
      <c r="C357" s="64">
        <v>-1073800</v>
      </c>
      <c r="D357" s="64">
        <v>-1073800</v>
      </c>
      <c r="E357" s="64">
        <v>0</v>
      </c>
      <c r="F357" s="105"/>
      <c r="G357" s="105"/>
    </row>
    <row r="358" spans="2:7" x14ac:dyDescent="0.2">
      <c r="B358" s="126" t="s">
        <v>257</v>
      </c>
      <c r="C358" s="64">
        <v>-1408600.98</v>
      </c>
      <c r="D358" s="64">
        <v>-1408600.98</v>
      </c>
      <c r="E358" s="64">
        <v>0</v>
      </c>
      <c r="F358" s="105"/>
      <c r="G358" s="105"/>
    </row>
    <row r="359" spans="2:7" x14ac:dyDescent="0.2">
      <c r="B359" s="126" t="s">
        <v>258</v>
      </c>
      <c r="C359" s="64">
        <v>-1511929.26</v>
      </c>
      <c r="D359" s="64">
        <v>-4018676.15</v>
      </c>
      <c r="E359" s="64">
        <v>-2506746.89</v>
      </c>
      <c r="F359" s="105"/>
      <c r="G359" s="105"/>
    </row>
    <row r="360" spans="2:7" x14ac:dyDescent="0.2">
      <c r="B360" s="127" t="s">
        <v>259</v>
      </c>
      <c r="C360" s="64">
        <v>0</v>
      </c>
      <c r="D360" s="64">
        <v>-3992053.78</v>
      </c>
      <c r="E360" s="64">
        <v>-3992053.78</v>
      </c>
      <c r="F360" s="105"/>
      <c r="G360" s="105"/>
    </row>
    <row r="361" spans="2:7" x14ac:dyDescent="0.2">
      <c r="B361" s="126" t="s">
        <v>260</v>
      </c>
      <c r="C361" s="64">
        <v>-341099.7</v>
      </c>
      <c r="D361" s="64">
        <v>-341099.7</v>
      </c>
      <c r="E361" s="64">
        <v>0</v>
      </c>
      <c r="F361" s="105"/>
      <c r="G361" s="105"/>
    </row>
    <row r="362" spans="2:7" x14ac:dyDescent="0.2">
      <c r="B362" s="128" t="s">
        <v>261</v>
      </c>
      <c r="C362" s="64">
        <v>-762450</v>
      </c>
      <c r="D362" s="64">
        <v>-762450</v>
      </c>
      <c r="E362" s="64">
        <v>0</v>
      </c>
      <c r="F362" s="105"/>
      <c r="G362" s="105"/>
    </row>
    <row r="363" spans="2:7" ht="19.5" customHeight="1" x14ac:dyDescent="0.2">
      <c r="C363" s="113">
        <v>-108817286.14</v>
      </c>
      <c r="D363" s="113">
        <v>-119873425.86</v>
      </c>
      <c r="E363" s="113">
        <v>-11056139.720000001</v>
      </c>
      <c r="F363" s="129"/>
      <c r="G363" s="130"/>
    </row>
    <row r="367" spans="2:7" ht="27" customHeight="1" x14ac:dyDescent="0.2">
      <c r="B367" s="85" t="s">
        <v>262</v>
      </c>
      <c r="C367" s="108" t="s">
        <v>58</v>
      </c>
      <c r="D367" s="25" t="s">
        <v>59</v>
      </c>
      <c r="E367" s="25" t="s">
        <v>243</v>
      </c>
      <c r="F367" s="131" t="s">
        <v>143</v>
      </c>
    </row>
    <row r="368" spans="2:7" x14ac:dyDescent="0.2">
      <c r="B368" s="26" t="s">
        <v>263</v>
      </c>
      <c r="C368" s="64">
        <v>-3313191.09</v>
      </c>
      <c r="D368" s="64">
        <v>-5185174.37</v>
      </c>
      <c r="E368" s="64">
        <v>-1871983.28</v>
      </c>
      <c r="F368" s="27"/>
    </row>
    <row r="369" spans="2:6" x14ac:dyDescent="0.2">
      <c r="B369" s="121" t="s">
        <v>264</v>
      </c>
      <c r="C369" s="64">
        <v>6243562.2400000002</v>
      </c>
      <c r="D369" s="64">
        <v>6243562.2400000002</v>
      </c>
      <c r="E369" s="64">
        <v>0</v>
      </c>
      <c r="F369" s="29"/>
    </row>
    <row r="370" spans="2:6" x14ac:dyDescent="0.2">
      <c r="B370" s="121" t="s">
        <v>265</v>
      </c>
      <c r="C370" s="64">
        <v>1105363.22</v>
      </c>
      <c r="D370" s="64">
        <v>1105363.22</v>
      </c>
      <c r="E370" s="64">
        <v>0</v>
      </c>
      <c r="F370" s="29"/>
    </row>
    <row r="371" spans="2:6" x14ac:dyDescent="0.2">
      <c r="B371" s="121" t="s">
        <v>266</v>
      </c>
      <c r="C371" s="64">
        <v>1026854.44</v>
      </c>
      <c r="D371" s="64">
        <v>1226328.8400000001</v>
      </c>
      <c r="E371" s="64">
        <v>199474.4</v>
      </c>
      <c r="F371" s="29"/>
    </row>
    <row r="372" spans="2:6" x14ac:dyDescent="0.2">
      <c r="B372" s="121" t="s">
        <v>267</v>
      </c>
      <c r="C372" s="64">
        <v>3688822.73</v>
      </c>
      <c r="D372" s="64">
        <v>3714573.49</v>
      </c>
      <c r="E372" s="64">
        <v>25750.76</v>
      </c>
      <c r="F372" s="29"/>
    </row>
    <row r="373" spans="2:6" x14ac:dyDescent="0.2">
      <c r="B373" s="121" t="s">
        <v>268</v>
      </c>
      <c r="C373" s="64">
        <v>5765056.6900000004</v>
      </c>
      <c r="D373" s="64">
        <v>5765056.6900000004</v>
      </c>
      <c r="E373" s="64">
        <v>0</v>
      </c>
      <c r="F373" s="29"/>
    </row>
    <row r="374" spans="2:6" x14ac:dyDescent="0.2">
      <c r="B374" s="121" t="s">
        <v>269</v>
      </c>
      <c r="C374" s="64">
        <v>5507891.2000000002</v>
      </c>
      <c r="D374" s="64">
        <v>5507891.2000000002</v>
      </c>
      <c r="E374" s="64">
        <v>0</v>
      </c>
      <c r="F374" s="29"/>
    </row>
    <row r="375" spans="2:6" x14ac:dyDescent="0.2">
      <c r="B375" s="121" t="s">
        <v>270</v>
      </c>
      <c r="C375" s="64">
        <v>4032887.59</v>
      </c>
      <c r="D375" s="64">
        <v>4032887.59</v>
      </c>
      <c r="E375" s="64">
        <v>0</v>
      </c>
      <c r="F375" s="29"/>
    </row>
    <row r="376" spans="2:6" x14ac:dyDescent="0.2">
      <c r="B376" s="121" t="s">
        <v>271</v>
      </c>
      <c r="C376" s="64">
        <v>-1743926.72</v>
      </c>
      <c r="D376" s="64">
        <v>-1713926.72</v>
      </c>
      <c r="E376" s="64">
        <v>30000</v>
      </c>
      <c r="F376" s="29"/>
    </row>
    <row r="377" spans="2:6" x14ac:dyDescent="0.2">
      <c r="B377" s="121" t="s">
        <v>272</v>
      </c>
      <c r="C377" s="64">
        <v>-976927.1</v>
      </c>
      <c r="D377" s="64">
        <v>853327.17</v>
      </c>
      <c r="E377" s="64">
        <v>1830254.27</v>
      </c>
      <c r="F377" s="29"/>
    </row>
    <row r="378" spans="2:6" x14ac:dyDescent="0.2">
      <c r="B378" s="121" t="s">
        <v>273</v>
      </c>
      <c r="C378" s="64">
        <v>8273800.8899999997</v>
      </c>
      <c r="D378" s="64">
        <v>8552581.7599999998</v>
      </c>
      <c r="E378" s="64">
        <v>278780.87</v>
      </c>
      <c r="F378" s="29"/>
    </row>
    <row r="379" spans="2:6" x14ac:dyDescent="0.2">
      <c r="B379" s="121" t="s">
        <v>274</v>
      </c>
      <c r="C379" s="64">
        <v>1272123.9099999999</v>
      </c>
      <c r="D379" s="64">
        <v>7927167.8600000003</v>
      </c>
      <c r="E379" s="64">
        <v>6655043.9500000002</v>
      </c>
      <c r="F379" s="29"/>
    </row>
    <row r="380" spans="2:6" x14ac:dyDescent="0.2">
      <c r="B380" s="65" t="s">
        <v>275</v>
      </c>
      <c r="C380" s="64">
        <v>0</v>
      </c>
      <c r="D380" s="64">
        <v>-2851793.63</v>
      </c>
      <c r="E380" s="64">
        <v>-2851793.63</v>
      </c>
      <c r="F380" s="29"/>
    </row>
    <row r="381" spans="2:6" x14ac:dyDescent="0.2">
      <c r="B381" s="121" t="s">
        <v>276</v>
      </c>
      <c r="C381" s="64">
        <v>-37690581.520000003</v>
      </c>
      <c r="D381" s="64">
        <v>-38152214.119999997</v>
      </c>
      <c r="E381" s="64">
        <v>-461632.6</v>
      </c>
      <c r="F381" s="29"/>
    </row>
    <row r="382" spans="2:6" x14ac:dyDescent="0.2">
      <c r="B382" s="121" t="s">
        <v>277</v>
      </c>
      <c r="C382" s="64">
        <v>-3135940.31</v>
      </c>
      <c r="D382" s="64">
        <v>-3135940.31</v>
      </c>
      <c r="E382" s="64">
        <v>0</v>
      </c>
      <c r="F382" s="29"/>
    </row>
    <row r="383" spans="2:6" x14ac:dyDescent="0.2">
      <c r="B383" s="121" t="s">
        <v>278</v>
      </c>
      <c r="C383" s="64">
        <v>-11490794.800000001</v>
      </c>
      <c r="D383" s="64">
        <v>-15213276.57</v>
      </c>
      <c r="E383" s="64">
        <v>-3722481.77</v>
      </c>
      <c r="F383" s="29"/>
    </row>
    <row r="384" spans="2:6" x14ac:dyDescent="0.2">
      <c r="B384" s="121" t="s">
        <v>279</v>
      </c>
      <c r="C384" s="64">
        <v>-24536648.789999999</v>
      </c>
      <c r="D384" s="64">
        <v>-29824500.039999999</v>
      </c>
      <c r="E384" s="64">
        <v>-5287851.25</v>
      </c>
      <c r="F384" s="29"/>
    </row>
    <row r="385" spans="2:6" x14ac:dyDescent="0.2">
      <c r="B385" s="121" t="s">
        <v>280</v>
      </c>
      <c r="C385" s="64">
        <v>-91469.39</v>
      </c>
      <c r="D385" s="64">
        <v>-91469.39</v>
      </c>
      <c r="E385" s="64">
        <v>0</v>
      </c>
      <c r="F385" s="29"/>
    </row>
    <row r="386" spans="2:6" x14ac:dyDescent="0.2">
      <c r="B386" s="121" t="s">
        <v>281</v>
      </c>
      <c r="C386" s="64">
        <v>-1081239.92</v>
      </c>
      <c r="D386" s="64">
        <v>-1081239.92</v>
      </c>
      <c r="E386" s="64">
        <v>0</v>
      </c>
      <c r="F386" s="29"/>
    </row>
    <row r="387" spans="2:6" x14ac:dyDescent="0.2">
      <c r="B387" s="132" t="s">
        <v>282</v>
      </c>
      <c r="C387" s="64">
        <v>-43831165.640000001</v>
      </c>
      <c r="D387" s="64">
        <v>-47135620.640000001</v>
      </c>
      <c r="E387" s="64">
        <v>-3304455</v>
      </c>
      <c r="F387" s="29"/>
    </row>
    <row r="388" spans="2:6" ht="20.25" customHeight="1" x14ac:dyDescent="0.2">
      <c r="C388" s="113">
        <v>-47144356.729999997</v>
      </c>
      <c r="D388" s="113">
        <v>-52320795.009999998</v>
      </c>
      <c r="E388" s="113">
        <v>-5176438.28</v>
      </c>
      <c r="F388" s="133"/>
    </row>
    <row r="392" spans="2:6" x14ac:dyDescent="0.2">
      <c r="B392" s="18" t="s">
        <v>283</v>
      </c>
    </row>
    <row r="394" spans="2:6" ht="30.75" customHeight="1" x14ac:dyDescent="0.2">
      <c r="B394" s="85" t="s">
        <v>284</v>
      </c>
      <c r="C394" s="108" t="s">
        <v>58</v>
      </c>
      <c r="D394" s="25" t="s">
        <v>59</v>
      </c>
      <c r="E394" s="25" t="s">
        <v>60</v>
      </c>
    </row>
    <row r="395" spans="2:6" x14ac:dyDescent="0.2">
      <c r="B395" s="134" t="s">
        <v>285</v>
      </c>
      <c r="C395" s="64">
        <v>31088</v>
      </c>
      <c r="D395" s="64">
        <v>29186.95</v>
      </c>
      <c r="E395" s="64">
        <v>-1901.05</v>
      </c>
    </row>
    <row r="396" spans="2:6" x14ac:dyDescent="0.2">
      <c r="B396" s="121" t="s">
        <v>286</v>
      </c>
      <c r="C396" s="64">
        <v>8971.23</v>
      </c>
      <c r="D396" s="64">
        <v>0</v>
      </c>
      <c r="E396" s="64">
        <v>-8971.23</v>
      </c>
    </row>
    <row r="397" spans="2:6" x14ac:dyDescent="0.2">
      <c r="B397" s="121" t="s">
        <v>287</v>
      </c>
      <c r="C397" s="64">
        <v>1973381.76</v>
      </c>
      <c r="D397" s="64">
        <v>2445076.5299999998</v>
      </c>
      <c r="E397" s="64">
        <v>471694.77</v>
      </c>
    </row>
    <row r="398" spans="2:6" x14ac:dyDescent="0.2">
      <c r="B398" s="121" t="s">
        <v>288</v>
      </c>
      <c r="C398" s="64">
        <v>42008.78</v>
      </c>
      <c r="D398" s="64">
        <v>42009.83</v>
      </c>
      <c r="E398" s="64">
        <v>1.05</v>
      </c>
    </row>
    <row r="399" spans="2:6" x14ac:dyDescent="0.2">
      <c r="B399" s="121" t="s">
        <v>289</v>
      </c>
      <c r="C399" s="64">
        <v>3003.25</v>
      </c>
      <c r="D399" s="64">
        <v>19997.349999999999</v>
      </c>
      <c r="E399" s="64">
        <v>16994.099999999999</v>
      </c>
    </row>
    <row r="400" spans="2:6" x14ac:dyDescent="0.2">
      <c r="B400" s="121" t="s">
        <v>290</v>
      </c>
      <c r="C400" s="64">
        <v>972065.92</v>
      </c>
      <c r="D400" s="64">
        <v>2064047.58</v>
      </c>
      <c r="E400" s="64">
        <v>1091981.6599999999</v>
      </c>
    </row>
    <row r="401" spans="2:5" x14ac:dyDescent="0.2">
      <c r="B401" s="121" t="s">
        <v>291</v>
      </c>
      <c r="C401" s="64">
        <v>1867405.94</v>
      </c>
      <c r="D401" s="64">
        <v>727060.91</v>
      </c>
      <c r="E401" s="64">
        <v>-1140345.03</v>
      </c>
    </row>
    <row r="402" spans="2:5" x14ac:dyDescent="0.2">
      <c r="B402" s="121" t="s">
        <v>292</v>
      </c>
      <c r="C402" s="64">
        <v>104999.06</v>
      </c>
      <c r="D402" s="64">
        <v>0</v>
      </c>
      <c r="E402" s="64">
        <v>-104999.06</v>
      </c>
    </row>
    <row r="403" spans="2:5" x14ac:dyDescent="0.2">
      <c r="B403" s="121" t="s">
        <v>293</v>
      </c>
      <c r="C403" s="64">
        <v>7015.57</v>
      </c>
      <c r="D403" s="64">
        <v>7015.57</v>
      </c>
      <c r="E403" s="64">
        <v>0</v>
      </c>
    </row>
    <row r="404" spans="2:5" x14ac:dyDescent="0.2">
      <c r="B404" s="121" t="s">
        <v>294</v>
      </c>
      <c r="C404" s="64">
        <v>8220274.5199999996</v>
      </c>
      <c r="D404" s="64">
        <v>3483139.04</v>
      </c>
      <c r="E404" s="64">
        <v>-4737135.4800000004</v>
      </c>
    </row>
    <row r="405" spans="2:5" x14ac:dyDescent="0.2">
      <c r="B405" s="121" t="s">
        <v>295</v>
      </c>
      <c r="C405" s="64">
        <v>23197.45</v>
      </c>
      <c r="D405" s="64">
        <v>0</v>
      </c>
      <c r="E405" s="64">
        <v>-23197.45</v>
      </c>
    </row>
    <row r="406" spans="2:5" x14ac:dyDescent="0.2">
      <c r="B406" s="121" t="s">
        <v>296</v>
      </c>
      <c r="C406" s="64">
        <v>5479.85</v>
      </c>
      <c r="D406" s="64">
        <v>5189.8500000000004</v>
      </c>
      <c r="E406" s="64">
        <v>-290</v>
      </c>
    </row>
    <row r="407" spans="2:5" x14ac:dyDescent="0.2">
      <c r="B407" s="121" t="s">
        <v>297</v>
      </c>
      <c r="C407" s="64">
        <v>4041023.5</v>
      </c>
      <c r="D407" s="64">
        <v>2783274.57</v>
      </c>
      <c r="E407" s="64">
        <v>-1257748.93</v>
      </c>
    </row>
    <row r="408" spans="2:5" x14ac:dyDescent="0.2">
      <c r="B408" s="121" t="s">
        <v>298</v>
      </c>
      <c r="C408" s="64">
        <v>19872595.050000001</v>
      </c>
      <c r="D408" s="64">
        <v>25858018.73</v>
      </c>
      <c r="E408" s="64">
        <v>5985423.6799999997</v>
      </c>
    </row>
    <row r="409" spans="2:5" x14ac:dyDescent="0.2">
      <c r="B409" s="121" t="s">
        <v>299</v>
      </c>
      <c r="C409" s="64">
        <v>4040468.54</v>
      </c>
      <c r="D409" s="64">
        <v>2782690.54</v>
      </c>
      <c r="E409" s="64">
        <v>-1257778</v>
      </c>
    </row>
    <row r="410" spans="2:5" x14ac:dyDescent="0.2">
      <c r="B410" s="121" t="s">
        <v>300</v>
      </c>
      <c r="C410" s="64">
        <v>0</v>
      </c>
      <c r="D410" s="64">
        <v>2593651.87</v>
      </c>
      <c r="E410" s="64">
        <v>2593651.87</v>
      </c>
    </row>
    <row r="411" spans="2:5" x14ac:dyDescent="0.2">
      <c r="B411" s="135" t="s">
        <v>301</v>
      </c>
      <c r="C411" s="64">
        <v>41212978.420000002</v>
      </c>
      <c r="D411" s="64">
        <v>42840359.32</v>
      </c>
      <c r="E411" s="64">
        <v>1627380.9</v>
      </c>
    </row>
    <row r="412" spans="2:5" x14ac:dyDescent="0.2">
      <c r="B412" s="65" t="s">
        <v>302</v>
      </c>
      <c r="C412" s="64">
        <v>0</v>
      </c>
      <c r="D412" s="64">
        <v>4404829.01</v>
      </c>
      <c r="E412" s="64">
        <v>4404829.01</v>
      </c>
    </row>
    <row r="413" spans="2:5" x14ac:dyDescent="0.2">
      <c r="B413" s="136" t="s">
        <v>303</v>
      </c>
      <c r="C413" s="64">
        <v>0</v>
      </c>
      <c r="D413" s="64">
        <v>4404829.01</v>
      </c>
      <c r="E413" s="64">
        <v>4404829.01</v>
      </c>
    </row>
    <row r="414" spans="2:5" ht="21.75" customHeight="1" x14ac:dyDescent="0.2">
      <c r="C414" s="123">
        <v>41212978.420000002</v>
      </c>
      <c r="D414" s="123">
        <v>47245188.329999998</v>
      </c>
      <c r="E414" s="123">
        <v>6032209.9100000001</v>
      </c>
    </row>
    <row r="417" spans="2:7" ht="24" customHeight="1" x14ac:dyDescent="0.2">
      <c r="B417" s="85" t="s">
        <v>304</v>
      </c>
      <c r="C417" s="108" t="s">
        <v>60</v>
      </c>
      <c r="D417" s="25" t="s">
        <v>305</v>
      </c>
      <c r="E417" s="10"/>
    </row>
    <row r="418" spans="2:7" x14ac:dyDescent="0.2">
      <c r="B418" s="26" t="s">
        <v>306</v>
      </c>
      <c r="C418" s="62"/>
      <c r="D418" s="27"/>
      <c r="E418" s="47"/>
    </row>
    <row r="419" spans="2:7" x14ac:dyDescent="0.2">
      <c r="B419" s="28"/>
      <c r="C419" s="50"/>
      <c r="D419" s="29"/>
      <c r="E419" s="47"/>
    </row>
    <row r="420" spans="2:7" x14ac:dyDescent="0.2">
      <c r="B420" s="28" t="s">
        <v>307</v>
      </c>
      <c r="C420" s="137">
        <f>C421</f>
        <v>3573102.96</v>
      </c>
      <c r="D420" s="29"/>
      <c r="E420" s="47"/>
    </row>
    <row r="421" spans="2:7" x14ac:dyDescent="0.2">
      <c r="B421" s="63" t="s">
        <v>308</v>
      </c>
      <c r="C421" s="64">
        <v>3573102.96</v>
      </c>
      <c r="D421" s="29"/>
      <c r="E421" s="47"/>
    </row>
    <row r="422" spans="2:7" x14ac:dyDescent="0.2">
      <c r="B422" s="28"/>
      <c r="C422" s="50"/>
      <c r="D422" s="29"/>
      <c r="E422" s="47"/>
    </row>
    <row r="423" spans="2:7" x14ac:dyDescent="0.2">
      <c r="B423" s="28" t="s">
        <v>67</v>
      </c>
      <c r="C423" s="137">
        <f>SUM(C424:C429)</f>
        <v>1655130.83</v>
      </c>
      <c r="D423" s="29"/>
      <c r="E423" s="47"/>
    </row>
    <row r="424" spans="2:7" x14ac:dyDescent="0.2">
      <c r="B424" s="28" t="s">
        <v>309</v>
      </c>
      <c r="C424" s="64">
        <v>12777.83</v>
      </c>
      <c r="D424" s="29"/>
      <c r="E424" s="47"/>
    </row>
    <row r="425" spans="2:7" x14ac:dyDescent="0.2">
      <c r="B425" s="28" t="s">
        <v>310</v>
      </c>
      <c r="C425" s="138">
        <v>0</v>
      </c>
      <c r="D425" s="29"/>
      <c r="E425" s="47"/>
    </row>
    <row r="426" spans="2:7" x14ac:dyDescent="0.2">
      <c r="B426" s="28" t="s">
        <v>311</v>
      </c>
      <c r="C426" s="138">
        <v>0</v>
      </c>
      <c r="D426" s="29"/>
      <c r="E426" s="47"/>
    </row>
    <row r="427" spans="2:7" x14ac:dyDescent="0.2">
      <c r="B427" s="28" t="s">
        <v>312</v>
      </c>
      <c r="C427" s="64">
        <v>1642353</v>
      </c>
      <c r="D427" s="29"/>
      <c r="E427" s="47"/>
    </row>
    <row r="428" spans="2:7" x14ac:dyDescent="0.2">
      <c r="B428" s="28" t="s">
        <v>313</v>
      </c>
      <c r="C428" s="138">
        <v>0</v>
      </c>
      <c r="D428" s="29"/>
      <c r="E428" s="47"/>
    </row>
    <row r="429" spans="2:7" x14ac:dyDescent="0.2">
      <c r="B429" s="28" t="s">
        <v>314</v>
      </c>
      <c r="C429" s="138">
        <v>0</v>
      </c>
      <c r="D429" s="29"/>
      <c r="E429" s="47"/>
    </row>
    <row r="430" spans="2:7" x14ac:dyDescent="0.2">
      <c r="B430" s="28"/>
      <c r="C430" s="50"/>
      <c r="D430" s="29"/>
      <c r="E430" s="47"/>
    </row>
    <row r="431" spans="2:7" x14ac:dyDescent="0.2">
      <c r="B431" s="28" t="s">
        <v>117</v>
      </c>
      <c r="C431" s="50"/>
      <c r="D431" s="29"/>
      <c r="E431" s="47"/>
      <c r="F431" s="10"/>
      <c r="G431" s="10"/>
    </row>
    <row r="432" spans="2:7" x14ac:dyDescent="0.2">
      <c r="B432" s="31"/>
      <c r="C432" s="54"/>
      <c r="D432" s="33"/>
      <c r="E432" s="47"/>
      <c r="F432" s="10"/>
      <c r="G432" s="10"/>
    </row>
    <row r="433" spans="2:7" ht="18" customHeight="1" x14ac:dyDescent="0.2">
      <c r="C433" s="36">
        <f>C420+C423</f>
        <v>5228233.79</v>
      </c>
      <c r="D433" s="25"/>
      <c r="E433" s="10"/>
      <c r="F433" s="10"/>
      <c r="G433" s="10"/>
    </row>
    <row r="434" spans="2:7" x14ac:dyDescent="0.2">
      <c r="F434" s="10"/>
      <c r="G434" s="10"/>
    </row>
    <row r="435" spans="2:7" x14ac:dyDescent="0.2">
      <c r="B435" s="5" t="s">
        <v>41</v>
      </c>
      <c r="F435" s="10"/>
      <c r="G435" s="10"/>
    </row>
    <row r="436" spans="2:7" x14ac:dyDescent="0.2">
      <c r="F436" s="10"/>
      <c r="G436" s="10"/>
    </row>
    <row r="437" spans="2:7" x14ac:dyDescent="0.2">
      <c r="F437" s="10"/>
      <c r="G437" s="10"/>
    </row>
    <row r="438" spans="2:7" x14ac:dyDescent="0.2">
      <c r="B438" s="18" t="s">
        <v>315</v>
      </c>
      <c r="F438" s="10"/>
      <c r="G438" s="10"/>
    </row>
    <row r="439" spans="2:7" ht="12" customHeight="1" x14ac:dyDescent="0.2">
      <c r="B439" s="18" t="s">
        <v>316</v>
      </c>
      <c r="F439" s="10"/>
      <c r="G439" s="10"/>
    </row>
    <row r="440" spans="2:7" x14ac:dyDescent="0.2">
      <c r="B440" s="139"/>
      <c r="C440" s="139"/>
      <c r="D440" s="139"/>
      <c r="E440" s="139"/>
      <c r="F440" s="10"/>
      <c r="G440" s="10"/>
    </row>
    <row r="441" spans="2:7" x14ac:dyDescent="0.2">
      <c r="B441" s="5"/>
      <c r="C441" s="5"/>
      <c r="D441" s="5"/>
      <c r="E441" s="5"/>
      <c r="F441" s="10"/>
      <c r="G441" s="10"/>
    </row>
    <row r="442" spans="2:7" x14ac:dyDescent="0.2">
      <c r="B442" s="140" t="s">
        <v>317</v>
      </c>
      <c r="C442" s="141"/>
      <c r="D442" s="141"/>
      <c r="E442" s="142"/>
      <c r="F442" s="10"/>
      <c r="G442" s="10"/>
    </row>
    <row r="443" spans="2:7" x14ac:dyDescent="0.2">
      <c r="B443" s="143" t="s">
        <v>318</v>
      </c>
      <c r="C443" s="144"/>
      <c r="D443" s="144"/>
      <c r="E443" s="145"/>
      <c r="F443" s="10"/>
      <c r="G443" s="146"/>
    </row>
    <row r="444" spans="2:7" x14ac:dyDescent="0.2">
      <c r="B444" s="147" t="s">
        <v>319</v>
      </c>
      <c r="C444" s="148"/>
      <c r="D444" s="148"/>
      <c r="E444" s="149"/>
      <c r="F444" s="10"/>
      <c r="G444" s="146"/>
    </row>
    <row r="445" spans="2:7" x14ac:dyDescent="0.2">
      <c r="B445" s="150" t="s">
        <v>320</v>
      </c>
      <c r="C445" s="151"/>
      <c r="E445" s="152">
        <v>33634365.829999998</v>
      </c>
      <c r="F445" s="10"/>
      <c r="G445" s="146"/>
    </row>
    <row r="446" spans="2:7" x14ac:dyDescent="0.2">
      <c r="B446" s="153"/>
      <c r="C446" s="153"/>
      <c r="D446" s="10"/>
      <c r="E446" s="154"/>
      <c r="F446" s="10"/>
      <c r="G446" s="146"/>
    </row>
    <row r="447" spans="2:7" x14ac:dyDescent="0.2">
      <c r="B447" s="155" t="s">
        <v>321</v>
      </c>
      <c r="C447" s="155"/>
      <c r="D447" s="156"/>
      <c r="E447" s="157">
        <f>SUM(D447:D452)</f>
        <v>0.7</v>
      </c>
      <c r="F447" s="10"/>
      <c r="G447" s="10"/>
    </row>
    <row r="448" spans="2:7" x14ac:dyDescent="0.2">
      <c r="B448" s="158" t="s">
        <v>322</v>
      </c>
      <c r="C448" s="158"/>
      <c r="D448" s="159">
        <v>0</v>
      </c>
      <c r="E448" s="160"/>
      <c r="F448" s="10"/>
      <c r="G448" s="10"/>
    </row>
    <row r="449" spans="2:7" x14ac:dyDescent="0.2">
      <c r="B449" s="158" t="s">
        <v>323</v>
      </c>
      <c r="C449" s="158"/>
      <c r="D449" s="159">
        <v>0</v>
      </c>
      <c r="E449" s="160"/>
      <c r="F449" s="10"/>
      <c r="G449" s="10"/>
    </row>
    <row r="450" spans="2:7" x14ac:dyDescent="0.2">
      <c r="B450" s="158" t="s">
        <v>324</v>
      </c>
      <c r="C450" s="158"/>
      <c r="D450" s="159">
        <v>0</v>
      </c>
      <c r="E450" s="160"/>
      <c r="F450" s="10"/>
      <c r="G450" s="10"/>
    </row>
    <row r="451" spans="2:7" x14ac:dyDescent="0.2">
      <c r="B451" s="158" t="s">
        <v>325</v>
      </c>
      <c r="C451" s="158"/>
      <c r="D451" s="159">
        <v>0</v>
      </c>
      <c r="E451" s="160"/>
      <c r="F451" s="10"/>
      <c r="G451" s="10"/>
    </row>
    <row r="452" spans="2:7" x14ac:dyDescent="0.2">
      <c r="B452" s="161" t="s">
        <v>326</v>
      </c>
      <c r="C452" s="162"/>
      <c r="D452" s="163">
        <v>0.7</v>
      </c>
      <c r="E452" s="160"/>
      <c r="F452" s="10"/>
      <c r="G452" s="10"/>
    </row>
    <row r="453" spans="2:7" x14ac:dyDescent="0.2">
      <c r="B453" s="153"/>
      <c r="C453" s="153"/>
      <c r="D453" s="10"/>
      <c r="F453" s="10"/>
      <c r="G453" s="10"/>
    </row>
    <row r="454" spans="2:7" x14ac:dyDescent="0.2">
      <c r="B454" s="155" t="s">
        <v>327</v>
      </c>
      <c r="C454" s="155"/>
      <c r="D454" s="156"/>
      <c r="E454" s="164">
        <f>SUM(D454:D458)</f>
        <v>20066472.739999998</v>
      </c>
      <c r="F454" s="10"/>
      <c r="G454" s="10"/>
    </row>
    <row r="455" spans="2:7" x14ac:dyDescent="0.2">
      <c r="B455" s="158" t="s">
        <v>328</v>
      </c>
      <c r="C455" s="158"/>
      <c r="D455" s="159">
        <v>0</v>
      </c>
      <c r="E455" s="160"/>
      <c r="F455" s="10"/>
      <c r="G455" s="10"/>
    </row>
    <row r="456" spans="2:7" x14ac:dyDescent="0.2">
      <c r="B456" s="158" t="s">
        <v>329</v>
      </c>
      <c r="C456" s="158"/>
      <c r="D456" s="159">
        <v>0</v>
      </c>
      <c r="E456" s="160"/>
      <c r="F456" s="10"/>
      <c r="G456" s="10"/>
    </row>
    <row r="457" spans="2:7" x14ac:dyDescent="0.2">
      <c r="B457" s="158" t="s">
        <v>330</v>
      </c>
      <c r="C457" s="158"/>
      <c r="D457" s="159">
        <v>0</v>
      </c>
      <c r="E457" s="160"/>
      <c r="F457" s="10"/>
      <c r="G457" s="10"/>
    </row>
    <row r="458" spans="2:7" x14ac:dyDescent="0.2">
      <c r="B458" s="165" t="s">
        <v>331</v>
      </c>
      <c r="C458" s="166"/>
      <c r="D458" s="163">
        <v>20066472.739999998</v>
      </c>
      <c r="E458" s="167"/>
      <c r="F458" s="10"/>
      <c r="G458" s="10"/>
    </row>
    <row r="459" spans="2:7" x14ac:dyDescent="0.2">
      <c r="B459" s="153"/>
      <c r="C459" s="153"/>
      <c r="F459" s="10"/>
      <c r="G459" s="10"/>
    </row>
    <row r="460" spans="2:7" x14ac:dyDescent="0.2">
      <c r="B460" s="168" t="s">
        <v>332</v>
      </c>
      <c r="C460" s="168"/>
      <c r="E460" s="169">
        <f>+E445+E447-E454</f>
        <v>13567893.790000003</v>
      </c>
      <c r="F460" s="10" t="s">
        <v>41</v>
      </c>
      <c r="G460" s="146" t="s">
        <v>41</v>
      </c>
    </row>
    <row r="461" spans="2:7" x14ac:dyDescent="0.2">
      <c r="B461" s="5"/>
      <c r="C461" s="5"/>
      <c r="D461" s="5"/>
      <c r="E461" s="5"/>
      <c r="F461" s="10"/>
      <c r="G461" s="10"/>
    </row>
    <row r="462" spans="2:7" x14ac:dyDescent="0.2">
      <c r="B462" s="5"/>
      <c r="C462" s="5"/>
      <c r="D462" s="5"/>
      <c r="E462" s="5"/>
      <c r="F462" s="10"/>
      <c r="G462" s="10"/>
    </row>
    <row r="463" spans="2:7" x14ac:dyDescent="0.2">
      <c r="B463" s="140" t="s">
        <v>333</v>
      </c>
      <c r="C463" s="141"/>
      <c r="D463" s="141"/>
      <c r="E463" s="142"/>
      <c r="F463" s="10"/>
      <c r="G463" s="10"/>
    </row>
    <row r="464" spans="2:7" x14ac:dyDescent="0.2">
      <c r="B464" s="143" t="s">
        <v>318</v>
      </c>
      <c r="C464" s="144"/>
      <c r="D464" s="144"/>
      <c r="E464" s="145"/>
      <c r="F464" s="10"/>
      <c r="G464" s="10"/>
    </row>
    <row r="465" spans="2:8" x14ac:dyDescent="0.2">
      <c r="B465" s="147" t="s">
        <v>319</v>
      </c>
      <c r="C465" s="148"/>
      <c r="D465" s="148"/>
      <c r="E465" s="149"/>
      <c r="F465" s="10"/>
      <c r="G465" s="10"/>
    </row>
    <row r="466" spans="2:8" x14ac:dyDescent="0.2">
      <c r="B466" s="150" t="s">
        <v>334</v>
      </c>
      <c r="C466" s="151"/>
      <c r="E466" s="152">
        <v>13610953.189999999</v>
      </c>
      <c r="F466" s="10"/>
      <c r="G466" s="10"/>
    </row>
    <row r="467" spans="2:8" x14ac:dyDescent="0.2">
      <c r="B467" s="153"/>
      <c r="C467" s="153"/>
      <c r="F467" s="10"/>
      <c r="G467" s="10"/>
    </row>
    <row r="468" spans="2:8" x14ac:dyDescent="0.2">
      <c r="B468" s="170" t="s">
        <v>335</v>
      </c>
      <c r="C468" s="170"/>
      <c r="D468" s="156"/>
      <c r="E468" s="171">
        <f>SUM(D468:D485)</f>
        <v>5228233.79</v>
      </c>
      <c r="F468" s="10"/>
      <c r="G468" s="10"/>
    </row>
    <row r="469" spans="2:8" x14ac:dyDescent="0.2">
      <c r="B469" s="158" t="s">
        <v>336</v>
      </c>
      <c r="C469" s="158"/>
      <c r="D469" s="163">
        <v>12777.83</v>
      </c>
      <c r="E469" s="172"/>
      <c r="F469" s="10"/>
      <c r="G469" s="10"/>
    </row>
    <row r="470" spans="2:8" x14ac:dyDescent="0.2">
      <c r="B470" s="158" t="s">
        <v>337</v>
      </c>
      <c r="C470" s="158"/>
      <c r="D470" s="163">
        <v>0</v>
      </c>
      <c r="E470" s="172"/>
      <c r="F470" s="10"/>
      <c r="G470" s="10"/>
    </row>
    <row r="471" spans="2:8" x14ac:dyDescent="0.2">
      <c r="B471" s="158" t="s">
        <v>338</v>
      </c>
      <c r="C471" s="158"/>
      <c r="D471" s="163">
        <v>0</v>
      </c>
      <c r="E471" s="172"/>
      <c r="F471" s="10"/>
      <c r="G471" s="10"/>
    </row>
    <row r="472" spans="2:8" x14ac:dyDescent="0.2">
      <c r="B472" s="158" t="s">
        <v>339</v>
      </c>
      <c r="C472" s="158"/>
      <c r="D472" s="163">
        <v>1642353</v>
      </c>
      <c r="E472" s="172"/>
      <c r="F472" s="10"/>
      <c r="G472" s="10"/>
    </row>
    <row r="473" spans="2:8" x14ac:dyDescent="0.2">
      <c r="B473" s="158" t="s">
        <v>340</v>
      </c>
      <c r="C473" s="158"/>
      <c r="D473" s="159">
        <v>0</v>
      </c>
      <c r="E473" s="172"/>
      <c r="F473" s="10"/>
      <c r="G473" s="146"/>
    </row>
    <row r="474" spans="2:8" x14ac:dyDescent="0.2">
      <c r="B474" s="158" t="s">
        <v>341</v>
      </c>
      <c r="C474" s="158"/>
      <c r="D474" s="163">
        <v>0</v>
      </c>
      <c r="E474" s="173" t="s">
        <v>41</v>
      </c>
      <c r="F474" s="10"/>
      <c r="G474" s="10"/>
    </row>
    <row r="475" spans="2:8" x14ac:dyDescent="0.2">
      <c r="B475" s="158" t="s">
        <v>342</v>
      </c>
      <c r="C475" s="158"/>
      <c r="D475" s="159">
        <v>0</v>
      </c>
      <c r="E475" s="172"/>
      <c r="F475" s="10"/>
      <c r="G475" s="146"/>
    </row>
    <row r="476" spans="2:8" x14ac:dyDescent="0.2">
      <c r="B476" s="158" t="s">
        <v>343</v>
      </c>
      <c r="C476" s="158"/>
      <c r="D476" s="159">
        <v>0</v>
      </c>
      <c r="E476" s="172"/>
      <c r="F476" s="10"/>
      <c r="G476" s="10"/>
    </row>
    <row r="477" spans="2:8" x14ac:dyDescent="0.2">
      <c r="B477" s="158" t="s">
        <v>344</v>
      </c>
      <c r="C477" s="158"/>
      <c r="D477" s="159">
        <v>0</v>
      </c>
      <c r="E477" s="172"/>
      <c r="F477" s="10"/>
      <c r="G477" s="146"/>
    </row>
    <row r="478" spans="2:8" x14ac:dyDescent="0.2">
      <c r="B478" s="158" t="s">
        <v>345</v>
      </c>
      <c r="C478" s="158"/>
      <c r="D478" s="163">
        <v>3573102.96</v>
      </c>
      <c r="E478" s="172"/>
      <c r="F478" s="10"/>
      <c r="G478" s="146"/>
    </row>
    <row r="479" spans="2:8" x14ac:dyDescent="0.2">
      <c r="B479" s="158" t="s">
        <v>346</v>
      </c>
      <c r="C479" s="158"/>
      <c r="D479" s="159">
        <v>0</v>
      </c>
      <c r="E479" s="172"/>
      <c r="F479" s="10"/>
      <c r="G479" s="146"/>
      <c r="H479" s="174"/>
    </row>
    <row r="480" spans="2:8" x14ac:dyDescent="0.2">
      <c r="B480" s="158" t="s">
        <v>347</v>
      </c>
      <c r="C480" s="158"/>
      <c r="D480" s="159">
        <v>0</v>
      </c>
      <c r="E480" s="172"/>
      <c r="F480" s="10"/>
      <c r="G480" s="146"/>
      <c r="H480" s="174"/>
    </row>
    <row r="481" spans="2:7" x14ac:dyDescent="0.2">
      <c r="B481" s="158" t="s">
        <v>348</v>
      </c>
      <c r="C481" s="158"/>
      <c r="D481" s="159">
        <v>0</v>
      </c>
      <c r="E481" s="172"/>
      <c r="F481" s="10"/>
      <c r="G481" s="175"/>
    </row>
    <row r="482" spans="2:7" x14ac:dyDescent="0.2">
      <c r="B482" s="158" t="s">
        <v>349</v>
      </c>
      <c r="C482" s="158"/>
      <c r="D482" s="159">
        <v>0</v>
      </c>
      <c r="E482" s="172"/>
      <c r="F482" s="10"/>
      <c r="G482" s="10"/>
    </row>
    <row r="483" spans="2:7" x14ac:dyDescent="0.2">
      <c r="B483" s="158" t="s">
        <v>350</v>
      </c>
      <c r="C483" s="158"/>
      <c r="D483" s="159">
        <v>0</v>
      </c>
      <c r="E483" s="172"/>
      <c r="F483" s="10"/>
      <c r="G483" s="10"/>
    </row>
    <row r="484" spans="2:7" ht="12.75" customHeight="1" x14ac:dyDescent="0.2">
      <c r="B484" s="158" t="s">
        <v>351</v>
      </c>
      <c r="C484" s="158"/>
      <c r="D484" s="159">
        <v>0</v>
      </c>
      <c r="E484" s="172"/>
      <c r="F484" s="10"/>
      <c r="G484" s="10"/>
    </row>
    <row r="485" spans="2:7" x14ac:dyDescent="0.2">
      <c r="B485" s="176" t="s">
        <v>352</v>
      </c>
      <c r="C485" s="177"/>
      <c r="D485" s="159">
        <v>0</v>
      </c>
      <c r="E485" s="172"/>
      <c r="F485" s="10"/>
      <c r="G485" s="10"/>
    </row>
    <row r="486" spans="2:7" x14ac:dyDescent="0.2">
      <c r="B486" s="153"/>
      <c r="C486" s="153"/>
      <c r="F486" s="10"/>
      <c r="G486" s="10"/>
    </row>
    <row r="487" spans="2:7" x14ac:dyDescent="0.2">
      <c r="B487" s="170" t="s">
        <v>353</v>
      </c>
      <c r="C487" s="170"/>
      <c r="D487" s="156"/>
      <c r="E487" s="171">
        <f>SUM(D487:D494)</f>
        <v>0.02</v>
      </c>
      <c r="F487" s="10"/>
      <c r="G487" s="10"/>
    </row>
    <row r="488" spans="2:7" x14ac:dyDescent="0.2">
      <c r="B488" s="158" t="s">
        <v>354</v>
      </c>
      <c r="C488" s="158"/>
      <c r="D488" s="178">
        <v>0</v>
      </c>
      <c r="E488" s="172"/>
      <c r="F488" s="10"/>
      <c r="G488" s="10"/>
    </row>
    <row r="489" spans="2:7" x14ac:dyDescent="0.2">
      <c r="B489" s="158" t="s">
        <v>355</v>
      </c>
      <c r="C489" s="158"/>
      <c r="D489" s="159">
        <v>0</v>
      </c>
      <c r="E489" s="172"/>
      <c r="F489" s="10"/>
      <c r="G489" s="10"/>
    </row>
    <row r="490" spans="2:7" x14ac:dyDescent="0.2">
      <c r="B490" s="158" t="s">
        <v>356</v>
      </c>
      <c r="C490" s="158"/>
      <c r="D490" s="159">
        <v>0</v>
      </c>
      <c r="E490" s="172"/>
      <c r="F490" s="10"/>
      <c r="G490" s="10"/>
    </row>
    <row r="491" spans="2:7" x14ac:dyDescent="0.2">
      <c r="B491" s="158" t="s">
        <v>357</v>
      </c>
      <c r="C491" s="158"/>
      <c r="D491" s="159">
        <v>0</v>
      </c>
      <c r="E491" s="172"/>
      <c r="F491" s="10"/>
      <c r="G491" s="10"/>
    </row>
    <row r="492" spans="2:7" x14ac:dyDescent="0.2">
      <c r="B492" s="158" t="s">
        <v>358</v>
      </c>
      <c r="C492" s="158"/>
      <c r="D492" s="159">
        <v>0</v>
      </c>
      <c r="E492" s="172"/>
      <c r="F492" s="10"/>
      <c r="G492" s="10"/>
    </row>
    <row r="493" spans="2:7" x14ac:dyDescent="0.2">
      <c r="B493" s="158" t="s">
        <v>359</v>
      </c>
      <c r="C493" s="158"/>
      <c r="D493" s="159">
        <v>0.02</v>
      </c>
      <c r="E493" s="172"/>
      <c r="F493" s="10"/>
      <c r="G493" s="10"/>
    </row>
    <row r="494" spans="2:7" x14ac:dyDescent="0.2">
      <c r="B494" s="176" t="s">
        <v>360</v>
      </c>
      <c r="C494" s="177"/>
      <c r="D494" s="163">
        <v>0</v>
      </c>
      <c r="E494" s="172"/>
      <c r="F494" s="10"/>
      <c r="G494" s="10"/>
    </row>
    <row r="495" spans="2:7" x14ac:dyDescent="0.2">
      <c r="B495" s="153"/>
      <c r="C495" s="153"/>
      <c r="F495" s="10"/>
      <c r="G495" s="10"/>
    </row>
    <row r="496" spans="2:7" x14ac:dyDescent="0.2">
      <c r="B496" s="179" t="s">
        <v>361</v>
      </c>
      <c r="E496" s="169">
        <f>+E466-E468+E487</f>
        <v>8382719.419999999</v>
      </c>
      <c r="F496" s="146"/>
      <c r="G496" s="146"/>
    </row>
    <row r="497" spans="2:7" x14ac:dyDescent="0.2">
      <c r="E497" s="2" t="s">
        <v>41</v>
      </c>
      <c r="F497" s="180"/>
      <c r="G497" s="10"/>
    </row>
    <row r="498" spans="2:7" x14ac:dyDescent="0.2">
      <c r="E498" s="181" t="s">
        <v>41</v>
      </c>
      <c r="F498" s="10"/>
      <c r="G498" s="10"/>
    </row>
    <row r="499" spans="2:7" x14ac:dyDescent="0.2">
      <c r="E499" s="181" t="s">
        <v>41</v>
      </c>
      <c r="F499" s="182"/>
      <c r="G499" s="10"/>
    </row>
    <row r="500" spans="2:7" x14ac:dyDescent="0.2">
      <c r="E500" s="181" t="s">
        <v>41</v>
      </c>
      <c r="F500" s="182"/>
      <c r="G500" s="10"/>
    </row>
    <row r="501" spans="2:7" x14ac:dyDescent="0.2">
      <c r="F501" s="10"/>
      <c r="G501" s="10"/>
    </row>
    <row r="502" spans="2:7" x14ac:dyDescent="0.2">
      <c r="B502" s="16" t="s">
        <v>362</v>
      </c>
      <c r="C502" s="16"/>
      <c r="D502" s="16"/>
      <c r="E502" s="16"/>
      <c r="F502" s="16"/>
      <c r="G502" s="10"/>
    </row>
    <row r="503" spans="2:7" x14ac:dyDescent="0.2">
      <c r="B503" s="183"/>
      <c r="C503" s="183"/>
      <c r="D503" s="183"/>
      <c r="E503" s="183"/>
      <c r="F503" s="183"/>
      <c r="G503" s="10"/>
    </row>
    <row r="504" spans="2:7" x14ac:dyDescent="0.2">
      <c r="B504" s="183"/>
      <c r="C504" s="183"/>
      <c r="D504" s="183"/>
      <c r="E504" s="183"/>
      <c r="F504" s="183"/>
      <c r="G504" s="10"/>
    </row>
    <row r="505" spans="2:7" ht="21" customHeight="1" x14ac:dyDescent="0.2">
      <c r="B505" s="72" t="s">
        <v>363</v>
      </c>
      <c r="C505" s="73" t="s">
        <v>58</v>
      </c>
      <c r="D505" s="103" t="s">
        <v>59</v>
      </c>
      <c r="E505" s="103" t="s">
        <v>60</v>
      </c>
      <c r="F505" s="10"/>
      <c r="G505" s="10"/>
    </row>
    <row r="506" spans="2:7" x14ac:dyDescent="0.2">
      <c r="B506" s="26" t="s">
        <v>364</v>
      </c>
      <c r="C506" s="125">
        <v>0</v>
      </c>
      <c r="D506" s="62"/>
      <c r="E506" s="62"/>
      <c r="F506" s="10"/>
      <c r="G506" s="10"/>
    </row>
    <row r="507" spans="2:7" x14ac:dyDescent="0.2">
      <c r="B507" s="28"/>
      <c r="C507" s="105">
        <v>0</v>
      </c>
      <c r="D507" s="50"/>
      <c r="E507" s="50"/>
      <c r="F507" s="10"/>
      <c r="G507" s="10"/>
    </row>
    <row r="508" spans="2:7" x14ac:dyDescent="0.2">
      <c r="B508" s="31"/>
      <c r="C508" s="106">
        <v>0</v>
      </c>
      <c r="D508" s="184">
        <v>0</v>
      </c>
      <c r="E508" s="184">
        <v>0</v>
      </c>
      <c r="F508" s="10"/>
      <c r="G508" s="10"/>
    </row>
    <row r="509" spans="2:7" ht="21" customHeight="1" x14ac:dyDescent="0.2">
      <c r="C509" s="25">
        <f t="shared" ref="C509" si="4">SUM(C507:C508)</f>
        <v>0</v>
      </c>
      <c r="D509" s="25">
        <f t="shared" ref="D509:E509" si="5">SUM(D507:D508)</f>
        <v>0</v>
      </c>
      <c r="E509" s="25">
        <f t="shared" si="5"/>
        <v>0</v>
      </c>
      <c r="F509" s="10"/>
      <c r="G509" s="10"/>
    </row>
    <row r="510" spans="2:7" x14ac:dyDescent="0.2">
      <c r="F510" s="10"/>
      <c r="G510" s="10"/>
    </row>
    <row r="511" spans="2:7" x14ac:dyDescent="0.2">
      <c r="F511" s="10"/>
      <c r="G511" s="10"/>
    </row>
    <row r="512" spans="2:7" x14ac:dyDescent="0.2">
      <c r="F512" s="10"/>
      <c r="G512" s="10"/>
    </row>
    <row r="513" spans="2:7" x14ac:dyDescent="0.2">
      <c r="F513" s="10"/>
      <c r="G513" s="10"/>
    </row>
    <row r="514" spans="2:7" x14ac:dyDescent="0.2">
      <c r="B514" s="2" t="s">
        <v>365</v>
      </c>
      <c r="F514" s="10"/>
      <c r="G514" s="10"/>
    </row>
    <row r="515" spans="2:7" ht="12" customHeight="1" x14ac:dyDescent="0.2">
      <c r="F515" s="10"/>
      <c r="G515" s="10"/>
    </row>
    <row r="516" spans="2:7" x14ac:dyDescent="0.2">
      <c r="C516" s="5"/>
      <c r="D516" s="5"/>
      <c r="E516" s="5"/>
    </row>
    <row r="517" spans="2:7" x14ac:dyDescent="0.2">
      <c r="C517" s="5"/>
      <c r="D517" s="5"/>
      <c r="E517" s="5"/>
    </row>
    <row r="518" spans="2:7" x14ac:dyDescent="0.2">
      <c r="C518" s="5"/>
      <c r="D518" s="5"/>
      <c r="E518" s="5"/>
    </row>
    <row r="519" spans="2:7" x14ac:dyDescent="0.2">
      <c r="G519" s="10"/>
    </row>
    <row r="520" spans="2:7" x14ac:dyDescent="0.2">
      <c r="B520" s="185"/>
      <c r="C520" s="5"/>
      <c r="D520" s="185"/>
      <c r="E520" s="185"/>
      <c r="F520" s="186"/>
      <c r="G520" s="186"/>
    </row>
    <row r="521" spans="2:7" x14ac:dyDescent="0.2">
      <c r="B521" s="187" t="s">
        <v>366</v>
      </c>
      <c r="C521" s="5"/>
      <c r="D521" s="188" t="s">
        <v>367</v>
      </c>
      <c r="E521" s="188"/>
      <c r="F521" s="10"/>
      <c r="G521" s="189"/>
    </row>
    <row r="522" spans="2:7" x14ac:dyDescent="0.2">
      <c r="B522" s="187" t="s">
        <v>368</v>
      </c>
      <c r="C522" s="5"/>
      <c r="D522" s="190" t="s">
        <v>369</v>
      </c>
      <c r="E522" s="190"/>
      <c r="F522" s="191"/>
      <c r="G522" s="191"/>
    </row>
    <row r="523" spans="2:7" x14ac:dyDescent="0.2">
      <c r="B523" s="5"/>
      <c r="C523" s="5"/>
      <c r="D523" s="5"/>
      <c r="E523" s="5"/>
      <c r="F523" s="5"/>
      <c r="G523" s="5"/>
    </row>
    <row r="524" spans="2:7" x14ac:dyDescent="0.2">
      <c r="B524" s="5"/>
      <c r="C524" s="5"/>
      <c r="D524" s="5"/>
      <c r="E524" s="5"/>
      <c r="F524" s="5"/>
      <c r="G524" s="5"/>
    </row>
    <row r="528" spans="2:7" ht="12.75" customHeight="1" x14ac:dyDescent="0.2"/>
    <row r="531" ht="12.75" customHeight="1" x14ac:dyDescent="0.2"/>
  </sheetData>
  <mergeCells count="67">
    <mergeCell ref="D522:E522"/>
    <mergeCell ref="B492:C492"/>
    <mergeCell ref="B493:C493"/>
    <mergeCell ref="B494:C494"/>
    <mergeCell ref="B495:C495"/>
    <mergeCell ref="B502:F502"/>
    <mergeCell ref="D521:E521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0:C460"/>
    <mergeCell ref="B463:E463"/>
    <mergeCell ref="B464:E464"/>
    <mergeCell ref="B465:E465"/>
    <mergeCell ref="B466:C466"/>
    <mergeCell ref="B467:C467"/>
    <mergeCell ref="B454:C454"/>
    <mergeCell ref="B455:C455"/>
    <mergeCell ref="B456:C456"/>
    <mergeCell ref="B457:C457"/>
    <mergeCell ref="B458:C458"/>
    <mergeCell ref="B459:C459"/>
    <mergeCell ref="B448:C448"/>
    <mergeCell ref="B449:C449"/>
    <mergeCell ref="B450:C450"/>
    <mergeCell ref="B451:C451"/>
    <mergeCell ref="B452:C452"/>
    <mergeCell ref="B453:C453"/>
    <mergeCell ref="B442:E442"/>
    <mergeCell ref="B443:E443"/>
    <mergeCell ref="B444:E444"/>
    <mergeCell ref="B445:C445"/>
    <mergeCell ref="B446:C446"/>
    <mergeCell ref="B447:C447"/>
    <mergeCell ref="D221:E221"/>
    <mergeCell ref="D228:E228"/>
    <mergeCell ref="D235:E235"/>
    <mergeCell ref="D272:E272"/>
    <mergeCell ref="D283:E283"/>
    <mergeCell ref="B440:E440"/>
    <mergeCell ref="A2:L2"/>
    <mergeCell ref="A3:L3"/>
    <mergeCell ref="A4:L4"/>
    <mergeCell ref="A9:L9"/>
    <mergeCell ref="D88:E88"/>
    <mergeCell ref="D214:E214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76 C210 C217 C224"/>
    <dataValidation allowBlank="1" showInputMessage="1" showErrorMessage="1" prompt="Corresponde al número de la cuenta de acuerdo al Plan de Cuentas emitido por el CONAC (DOF 22/11/2010)." sqref="B176"/>
    <dataValidation allowBlank="1" showInputMessage="1" showErrorMessage="1" prompt="Características cualitativas significativas que les impacten financieramente." sqref="D176:E176 E210 E217 E224"/>
    <dataValidation allowBlank="1" showInputMessage="1" showErrorMessage="1" prompt="Especificar origen de dicho recurso: Federal, Estatal, Municipal, Particulares." sqref="D210 D217 D224"/>
  </dataValidations>
  <pageMargins left="0.47244094488188981" right="0.70866141732283472" top="0.39370078740157483" bottom="0.74803149606299213" header="0.31496062992125984" footer="0.31496062992125984"/>
  <pageSetup scale="30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2017-07-19T22:04:26Z</cp:lastPrinted>
  <dcterms:created xsi:type="dcterms:W3CDTF">2017-07-19T22:02:16Z</dcterms:created>
  <dcterms:modified xsi:type="dcterms:W3CDTF">2017-07-19T22:04:53Z</dcterms:modified>
</cp:coreProperties>
</file>