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DISCIPLINA FINANCIERA\"/>
    </mc:Choice>
  </mc:AlternateContent>
  <bookViews>
    <workbookView xWindow="0" yWindow="0" windowWidth="19200" windowHeight="1146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G37" i="1"/>
  <c r="F37" i="1"/>
  <c r="F33" i="1" s="1"/>
  <c r="F4" i="1" s="1"/>
  <c r="F154" i="1" s="1"/>
  <c r="D37" i="1"/>
  <c r="E37" i="1" s="1"/>
  <c r="E36" i="1"/>
  <c r="H36" i="1" s="1"/>
  <c r="E35" i="1"/>
  <c r="H35" i="1" s="1"/>
  <c r="E34" i="1"/>
  <c r="H34" i="1" s="1"/>
  <c r="G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C4" i="1" s="1"/>
  <c r="C154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G14" i="1"/>
  <c r="G13" i="1" s="1"/>
  <c r="G4" i="1" s="1"/>
  <c r="G154" i="1" s="1"/>
  <c r="F14" i="1"/>
  <c r="E14" i="1"/>
  <c r="H14" i="1" s="1"/>
  <c r="D14" i="1"/>
  <c r="F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H37" i="1" l="1"/>
  <c r="E33" i="1"/>
  <c r="H33" i="1" s="1"/>
  <c r="E13" i="1"/>
  <c r="D33" i="1"/>
  <c r="D4" i="1" s="1"/>
  <c r="D154" i="1" s="1"/>
  <c r="E70" i="1"/>
  <c r="H70" i="1" s="1"/>
  <c r="H80" i="1"/>
  <c r="E141" i="1"/>
  <c r="H141" i="1" s="1"/>
  <c r="E145" i="1"/>
  <c r="H145" i="1" s="1"/>
  <c r="E4" i="1" l="1"/>
  <c r="H13" i="1"/>
  <c r="H4" i="1" s="1"/>
  <c r="H154" i="1" s="1"/>
  <c r="H79" i="1"/>
  <c r="E79" i="1"/>
  <c r="E154" i="1" l="1"/>
</calcChain>
</file>

<file path=xl/sharedStrings.xml><?xml version="1.0" encoding="utf-8"?>
<sst xmlns="http://schemas.openxmlformats.org/spreadsheetml/2006/main" count="280" uniqueCount="207">
  <si>
    <t>INSTITUTO TECNOLOGICO SUPERIOR DEL SUR DE GUANAJUATO
Clasificación por Objeto del Gasto (Capítulo y Concepto)
al 31 de Diciembre de 2016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</si>
  <si>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</si>
  <si>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</si>
  <si>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</si>
  <si>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</si>
  <si>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</si>
  <si>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</si>
  <si>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</si>
  <si>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</si>
  <si>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</si>
  <si>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</si>
  <si>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</si>
  <si>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</si>
  <si>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</si>
  <si>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</si>
  <si>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</si>
  <si>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</si>
  <si>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</si>
  <si>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</si>
  <si>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</si>
  <si>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</si>
  <si>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</si>
  <si>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</si>
  <si>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</si>
  <si>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</si>
  <si>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</si>
  <si>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</si>
  <si>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</si>
  <si>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</si>
  <si>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</si>
  <si>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</si>
  <si>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</si>
  <si>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</si>
  <si>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</si>
  <si>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</si>
  <si>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</si>
  <si>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</si>
  <si>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</si>
  <si>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</si>
  <si>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</si>
  <si>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</si>
  <si>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</si>
  <si>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</si>
  <si>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</si>
  <si>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</si>
  <si>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</si>
  <si>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</si>
  <si>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</si>
  <si>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</si>
  <si>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</si>
  <si>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</si>
  <si>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</si>
  <si>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</si>
  <si>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</si>
  <si>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</si>
  <si>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</si>
  <si>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</si>
  <si>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</si>
  <si>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</si>
  <si>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</si>
  <si>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</si>
  <si>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</si>
  <si>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</si>
  <si>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</si>
  <si>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</si>
  <si>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</si>
  <si>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</si>
  <si>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</si>
  <si>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</si>
  <si>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</si>
  <si>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</si>
  <si>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</si>
  <si>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</si>
  <si>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</si>
  <si>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</si>
  <si>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</si>
  <si>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</si>
  <si>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</si>
  <si>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</si>
  <si>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</si>
  <si>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</si>
  <si>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</si>
  <si>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</si>
  <si>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</si>
  <si>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</si>
  <si>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</si>
  <si>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</si>
  <si>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</si>
  <si>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</si>
  <si>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</si>
  <si>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</si>
  <si>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</si>
  <si>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</si>
  <si>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</si>
  <si>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</si>
  <si>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</si>
  <si>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</si>
  <si>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</si>
  <si>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</si>
  <si>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</si>
  <si>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</si>
  <si>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</si>
  <si>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</si>
  <si>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</si>
  <si>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</si>
  <si>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</si>
  <si>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</si>
  <si>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</si>
  <si>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</si>
  <si>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</si>
  <si>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</si>
  <si>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</si>
  <si>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</si>
  <si>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</si>
  <si>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</si>
  <si>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</si>
  <si>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</si>
  <si>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</si>
  <si>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</si>
  <si>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</si>
  <si>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</si>
  <si>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</si>
  <si>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</si>
  <si>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</si>
  <si>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</si>
  <si>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82N</t>
  </si>
  <si>
    <t>h2) Aportaciones</t>
  </si>
  <si>
    <t>83N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</si>
  <si>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</si>
  <si>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</si>
  <si>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</si>
  <si>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</si>
  <si>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</si>
  <si>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</si>
  <si>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</si>
  <si>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</si>
  <si>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</si>
  <si>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</si>
  <si>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</si>
  <si>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</si>
  <si>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</si>
  <si>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</si>
  <si>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</si>
  <si>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</si>
  <si>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</si>
  <si>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</si>
  <si>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</si>
  <si>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</si>
  <si>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</si>
  <si>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</si>
  <si>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</si>
  <si>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</si>
  <si>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</si>
  <si>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</si>
  <si>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</si>
  <si>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</si>
  <si>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</si>
  <si>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</si>
  <si>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</si>
  <si>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</si>
  <si>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</si>
  <si>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</si>
  <si>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</si>
  <si>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</si>
  <si>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</si>
  <si>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</si>
  <si>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</si>
  <si>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</si>
  <si>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</si>
  <si>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</si>
  <si>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</si>
  <si>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</si>
  <si>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</si>
  <si>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</si>
  <si>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</si>
  <si>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</si>
  <si>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</si>
  <si>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</si>
  <si>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</si>
  <si>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</si>
  <si>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</si>
  <si>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</si>
  <si>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</si>
  <si>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</si>
  <si>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</si>
  <si>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</si>
  <si>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</si>
  <si>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</si>
  <si>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</si>
  <si>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</si>
  <si>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</si>
  <si>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</si>
  <si>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</si>
  <si>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</si>
  <si>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</si>
  <si>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</si>
  <si>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</si>
  <si>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82E</t>
  </si>
  <si>
    <t>83E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</si>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</sst>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29954422</v>
      </c>
      <c r="D4" s="15">
        <f t="shared" ref="D4:H4" si="0">D5+D13+D23+D33+D43+D53+D57+D66+D70</f>
        <v>7464502.2699999996</v>
      </c>
      <c r="E4" s="15">
        <f t="shared" si="0"/>
        <v>37418924.269999996</v>
      </c>
      <c r="F4" s="15">
        <f t="shared" si="0"/>
        <v>36183225.710000001</v>
      </c>
      <c r="G4" s="15">
        <f t="shared" si="0"/>
        <v>36125807.579999998</v>
      </c>
      <c r="H4" s="15">
        <f t="shared" si="0"/>
        <v>1235698.5599999996</v>
      </c>
    </row>
    <row r="5" spans="1:8">
      <c r="A5" s="16" t="s">
        <v>10</v>
      </c>
      <c r="B5" s="17"/>
      <c r="C5" s="18">
        <f>SUM(C6:C12)</f>
        <v>17462921.580000002</v>
      </c>
      <c r="D5" s="18">
        <f t="shared" ref="D5:H5" si="1">SUM(D6:D12)</f>
        <v>2935786.0700000008</v>
      </c>
      <c r="E5" s="18">
        <f t="shared" si="1"/>
        <v>20398707.650000002</v>
      </c>
      <c r="F5" s="18">
        <f t="shared" si="1"/>
        <v>20398707.650000002</v>
      </c>
      <c r="G5" s="18">
        <f t="shared" si="1"/>
        <v>20398707.650000002</v>
      </c>
      <c r="H5" s="18">
        <f t="shared" si="1"/>
        <v>0</v>
      </c>
    </row>
    <row r="6" spans="1:8">
      <c r="A6" s="19" t="s">
        <v>11</v>
      </c>
      <c r="B6" s="20" t="s">
        <v>12</v>
      </c>
      <c r="C6" s="21">
        <v>11919738.74</v>
      </c>
      <c r="D6" s="21">
        <v>1034720.44</v>
      </c>
      <c r="E6" s="21">
        <f>C6+D6</f>
        <v>12954459.18</v>
      </c>
      <c r="F6" s="21">
        <v>12954459.18</v>
      </c>
      <c r="G6" s="21">
        <v>12954459.18</v>
      </c>
      <c r="H6" s="21">
        <f>E6-F6</f>
        <v>0</v>
      </c>
    </row>
    <row r="7" spans="1:8">
      <c r="A7" s="19" t="s">
        <v>13</v>
      </c>
      <c r="B7" s="20" t="s">
        <v>14</v>
      </c>
      <c r="C7" s="21">
        <v>0</v>
      </c>
      <c r="D7" s="21">
        <v>1214892.76</v>
      </c>
      <c r="E7" s="21">
        <f t="shared" ref="E7:E12" si="2">C7+D7</f>
        <v>1214892.76</v>
      </c>
      <c r="F7" s="21">
        <v>1214892.76</v>
      </c>
      <c r="G7" s="21">
        <v>1214892.76</v>
      </c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2504730.67</v>
      </c>
      <c r="D8" s="21">
        <v>632507.78</v>
      </c>
      <c r="E8" s="21">
        <f t="shared" si="2"/>
        <v>3137238.45</v>
      </c>
      <c r="F8" s="21">
        <v>3137238.45</v>
      </c>
      <c r="G8" s="21">
        <v>3137238.45</v>
      </c>
      <c r="H8" s="21">
        <f t="shared" si="3"/>
        <v>0</v>
      </c>
    </row>
    <row r="9" spans="1:8">
      <c r="A9" s="19" t="s">
        <v>17</v>
      </c>
      <c r="B9" s="20" t="s">
        <v>18</v>
      </c>
      <c r="C9" s="21">
        <v>1856349.21</v>
      </c>
      <c r="D9" s="21">
        <v>55528.39</v>
      </c>
      <c r="E9" s="21">
        <f t="shared" si="2"/>
        <v>1911877.5999999999</v>
      </c>
      <c r="F9" s="21">
        <v>1911877.6</v>
      </c>
      <c r="G9" s="21">
        <v>1911877.6</v>
      </c>
      <c r="H9" s="21">
        <f t="shared" si="3"/>
        <v>0</v>
      </c>
    </row>
    <row r="10" spans="1:8">
      <c r="A10" s="19" t="s">
        <v>19</v>
      </c>
      <c r="B10" s="20" t="s">
        <v>20</v>
      </c>
      <c r="C10" s="21">
        <v>1182102.96</v>
      </c>
      <c r="D10" s="21">
        <v>-1863.3</v>
      </c>
      <c r="E10" s="21">
        <f t="shared" si="2"/>
        <v>1180239.6599999999</v>
      </c>
      <c r="F10" s="21">
        <v>1180239.6599999999</v>
      </c>
      <c r="G10" s="21">
        <v>1180239.6599999999</v>
      </c>
      <c r="H10" s="21">
        <f t="shared" si="3"/>
        <v>0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1195492</v>
      </c>
      <c r="D13" s="18">
        <f t="shared" ref="D13:G13" si="4">SUM(D14:D22)</f>
        <v>1264215.3399999999</v>
      </c>
      <c r="E13" s="18">
        <f t="shared" si="4"/>
        <v>2459707.3400000003</v>
      </c>
      <c r="F13" s="18">
        <f t="shared" si="4"/>
        <v>2457551.6300000004</v>
      </c>
      <c r="G13" s="18">
        <f t="shared" si="4"/>
        <v>2400133.5</v>
      </c>
      <c r="H13" s="18">
        <f t="shared" si="3"/>
        <v>2155.7099999999627</v>
      </c>
    </row>
    <row r="14" spans="1:8">
      <c r="A14" s="19" t="s">
        <v>26</v>
      </c>
      <c r="B14" s="20" t="s">
        <v>27</v>
      </c>
      <c r="C14" s="21">
        <v>646992</v>
      </c>
      <c r="D14" s="21">
        <f>1229292.81+16000</f>
        <v>1245292.81</v>
      </c>
      <c r="E14" s="21">
        <f t="shared" ref="E14:E22" si="5">C14+D14</f>
        <v>1892284.81</v>
      </c>
      <c r="F14" s="21">
        <f>1874210.04+16000</f>
        <v>1890210.04</v>
      </c>
      <c r="G14" s="21">
        <f>1855336.45+16000-3736.81</f>
        <v>1867599.64</v>
      </c>
      <c r="H14" s="21">
        <f t="shared" si="3"/>
        <v>2074.7700000000186</v>
      </c>
    </row>
    <row r="15" spans="1:8">
      <c r="A15" s="19" t="s">
        <v>28</v>
      </c>
      <c r="B15" s="20" t="s">
        <v>29</v>
      </c>
      <c r="C15" s="21">
        <v>8000</v>
      </c>
      <c r="D15" s="21">
        <v>35553</v>
      </c>
      <c r="E15" s="21">
        <f t="shared" si="5"/>
        <v>43553</v>
      </c>
      <c r="F15" s="21">
        <v>43553</v>
      </c>
      <c r="G15" s="21">
        <v>14112.2</v>
      </c>
      <c r="H15" s="21">
        <f t="shared" si="3"/>
        <v>0</v>
      </c>
    </row>
    <row r="16" spans="1:8">
      <c r="A16" s="19" t="s">
        <v>30</v>
      </c>
      <c r="B16" s="20" t="s">
        <v>31</v>
      </c>
      <c r="C16" s="21">
        <v>0</v>
      </c>
      <c r="D16" s="21">
        <v>0</v>
      </c>
      <c r="E16" s="21">
        <f t="shared" si="5"/>
        <v>0</v>
      </c>
      <c r="F16" s="21">
        <v>0</v>
      </c>
      <c r="G16" s="21">
        <v>0</v>
      </c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170000</v>
      </c>
      <c r="D17" s="21">
        <v>99562.14</v>
      </c>
      <c r="E17" s="21">
        <f t="shared" si="5"/>
        <v>269562.14</v>
      </c>
      <c r="F17" s="21">
        <v>269562.14</v>
      </c>
      <c r="G17" s="21">
        <v>269562.14</v>
      </c>
      <c r="H17" s="21">
        <f t="shared" si="3"/>
        <v>0</v>
      </c>
    </row>
    <row r="18" spans="1:8">
      <c r="A18" s="19" t="s">
        <v>34</v>
      </c>
      <c r="B18" s="20" t="s">
        <v>35</v>
      </c>
      <c r="C18" s="21">
        <v>0</v>
      </c>
      <c r="D18" s="21">
        <v>62611</v>
      </c>
      <c r="E18" s="21">
        <f t="shared" si="5"/>
        <v>62611</v>
      </c>
      <c r="F18" s="21">
        <v>62611</v>
      </c>
      <c r="G18" s="21">
        <v>62611</v>
      </c>
      <c r="H18" s="21">
        <f t="shared" si="3"/>
        <v>0</v>
      </c>
    </row>
    <row r="19" spans="1:8">
      <c r="A19" s="19" t="s">
        <v>36</v>
      </c>
      <c r="B19" s="20" t="s">
        <v>37</v>
      </c>
      <c r="C19" s="21">
        <v>0</v>
      </c>
      <c r="D19" s="21">
        <v>13229.8</v>
      </c>
      <c r="E19" s="21">
        <f t="shared" si="5"/>
        <v>13229.8</v>
      </c>
      <c r="F19" s="21">
        <v>13229.8</v>
      </c>
      <c r="G19" s="21">
        <v>13229.8</v>
      </c>
      <c r="H19" s="21">
        <f t="shared" si="3"/>
        <v>0</v>
      </c>
    </row>
    <row r="20" spans="1:8">
      <c r="A20" s="19" t="s">
        <v>38</v>
      </c>
      <c r="B20" s="20" t="s">
        <v>39</v>
      </c>
      <c r="C20" s="21">
        <v>50000</v>
      </c>
      <c r="D20" s="21">
        <v>-13475.07</v>
      </c>
      <c r="E20" s="21">
        <f t="shared" si="5"/>
        <v>36524.93</v>
      </c>
      <c r="F20" s="21">
        <v>36524.93</v>
      </c>
      <c r="G20" s="21">
        <v>31158</v>
      </c>
      <c r="H20" s="21">
        <f t="shared" si="3"/>
        <v>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320500</v>
      </c>
      <c r="D22" s="21">
        <v>-178558.34</v>
      </c>
      <c r="E22" s="21">
        <f t="shared" si="5"/>
        <v>141941.66</v>
      </c>
      <c r="F22" s="21">
        <v>141860.72</v>
      </c>
      <c r="G22" s="21">
        <v>141860.72</v>
      </c>
      <c r="H22" s="21">
        <f t="shared" si="3"/>
        <v>80.940000000002328</v>
      </c>
    </row>
    <row r="23" spans="1:8">
      <c r="A23" s="16" t="s">
        <v>44</v>
      </c>
      <c r="B23" s="17"/>
      <c r="C23" s="18">
        <f>SUM(C24:C32)</f>
        <v>3757636.42</v>
      </c>
      <c r="D23" s="18">
        <f t="shared" ref="D23:G23" si="6">SUM(D24:D32)</f>
        <v>2326970.5499999998</v>
      </c>
      <c r="E23" s="18">
        <f t="shared" si="6"/>
        <v>6084606.9699999997</v>
      </c>
      <c r="F23" s="18">
        <f t="shared" si="6"/>
        <v>5331400.96</v>
      </c>
      <c r="G23" s="18">
        <f t="shared" si="6"/>
        <v>5331400.96</v>
      </c>
      <c r="H23" s="18">
        <f t="shared" si="3"/>
        <v>753206.00999999978</v>
      </c>
    </row>
    <row r="24" spans="1:8">
      <c r="A24" s="19" t="s">
        <v>45</v>
      </c>
      <c r="B24" s="20" t="s">
        <v>46</v>
      </c>
      <c r="C24" s="21">
        <v>1111000</v>
      </c>
      <c r="D24" s="21">
        <v>-434281.21</v>
      </c>
      <c r="E24" s="21">
        <f t="shared" ref="E24:E32" si="7">C24+D24</f>
        <v>676718.79</v>
      </c>
      <c r="F24" s="21">
        <v>676718.79</v>
      </c>
      <c r="G24" s="21">
        <v>676718.79</v>
      </c>
      <c r="H24" s="21">
        <f t="shared" si="3"/>
        <v>0</v>
      </c>
    </row>
    <row r="25" spans="1:8">
      <c r="A25" s="19" t="s">
        <v>47</v>
      </c>
      <c r="B25" s="20" t="s">
        <v>48</v>
      </c>
      <c r="C25" s="21">
        <v>525000</v>
      </c>
      <c r="D25" s="21">
        <v>878903.79</v>
      </c>
      <c r="E25" s="21">
        <f t="shared" si="7"/>
        <v>1403903.79</v>
      </c>
      <c r="F25" s="21">
        <v>653903.79</v>
      </c>
      <c r="G25" s="21">
        <v>653903.79</v>
      </c>
      <c r="H25" s="21">
        <f t="shared" si="3"/>
        <v>750000</v>
      </c>
    </row>
    <row r="26" spans="1:8">
      <c r="A26" s="19" t="s">
        <v>49</v>
      </c>
      <c r="B26" s="20" t="s">
        <v>50</v>
      </c>
      <c r="C26" s="21">
        <v>1020000</v>
      </c>
      <c r="D26" s="21">
        <v>217296.99</v>
      </c>
      <c r="E26" s="21">
        <f t="shared" si="7"/>
        <v>1237296.99</v>
      </c>
      <c r="F26" s="21">
        <v>1237296.99</v>
      </c>
      <c r="G26" s="21">
        <v>1237296.99</v>
      </c>
      <c r="H26" s="21">
        <f t="shared" si="3"/>
        <v>0</v>
      </c>
    </row>
    <row r="27" spans="1:8">
      <c r="A27" s="19" t="s">
        <v>51</v>
      </c>
      <c r="B27" s="20" t="s">
        <v>52</v>
      </c>
      <c r="C27" s="21">
        <v>100000</v>
      </c>
      <c r="D27" s="21">
        <v>-3583.92</v>
      </c>
      <c r="E27" s="21">
        <f t="shared" si="7"/>
        <v>96416.08</v>
      </c>
      <c r="F27" s="21">
        <v>96416.08</v>
      </c>
      <c r="G27" s="21">
        <v>96416.08</v>
      </c>
      <c r="H27" s="21">
        <f t="shared" si="3"/>
        <v>0</v>
      </c>
    </row>
    <row r="28" spans="1:8">
      <c r="A28" s="19" t="s">
        <v>53</v>
      </c>
      <c r="B28" s="20" t="s">
        <v>54</v>
      </c>
      <c r="C28" s="21">
        <v>209923.64</v>
      </c>
      <c r="D28" s="21">
        <v>1261173.8799999999</v>
      </c>
      <c r="E28" s="21">
        <f t="shared" si="7"/>
        <v>1471097.52</v>
      </c>
      <c r="F28" s="21">
        <v>1471097.52</v>
      </c>
      <c r="G28" s="21">
        <v>1471097.52</v>
      </c>
      <c r="H28" s="21">
        <f t="shared" si="3"/>
        <v>0</v>
      </c>
    </row>
    <row r="29" spans="1:8">
      <c r="A29" s="19" t="s">
        <v>55</v>
      </c>
      <c r="B29" s="20" t="s">
        <v>56</v>
      </c>
      <c r="C29" s="21">
        <v>210000</v>
      </c>
      <c r="D29" s="21">
        <v>145982.91</v>
      </c>
      <c r="E29" s="21">
        <f t="shared" si="7"/>
        <v>355982.91000000003</v>
      </c>
      <c r="F29" s="21">
        <v>355982.91</v>
      </c>
      <c r="G29" s="21">
        <v>355982.91</v>
      </c>
      <c r="H29" s="21">
        <f t="shared" si="3"/>
        <v>0</v>
      </c>
    </row>
    <row r="30" spans="1:8">
      <c r="A30" s="19" t="s">
        <v>57</v>
      </c>
      <c r="B30" s="20" t="s">
        <v>58</v>
      </c>
      <c r="C30" s="21">
        <v>0</v>
      </c>
      <c r="D30" s="21">
        <v>162</v>
      </c>
      <c r="E30" s="21">
        <f t="shared" si="7"/>
        <v>162</v>
      </c>
      <c r="F30" s="21">
        <v>162</v>
      </c>
      <c r="G30" s="21">
        <v>162</v>
      </c>
      <c r="H30" s="21">
        <f t="shared" si="3"/>
        <v>0</v>
      </c>
    </row>
    <row r="31" spans="1:8">
      <c r="A31" s="19" t="s">
        <v>59</v>
      </c>
      <c r="B31" s="20" t="s">
        <v>60</v>
      </c>
      <c r="C31" s="21">
        <v>226123.36</v>
      </c>
      <c r="D31" s="21">
        <v>183674.53</v>
      </c>
      <c r="E31" s="21">
        <f t="shared" si="7"/>
        <v>409797.89</v>
      </c>
      <c r="F31" s="21">
        <v>406591.88</v>
      </c>
      <c r="G31" s="21">
        <v>406591.88</v>
      </c>
      <c r="H31" s="21">
        <f t="shared" si="3"/>
        <v>3206.0100000000093</v>
      </c>
    </row>
    <row r="32" spans="1:8">
      <c r="A32" s="19" t="s">
        <v>61</v>
      </c>
      <c r="B32" s="20" t="s">
        <v>62</v>
      </c>
      <c r="C32" s="21">
        <v>355589.42</v>
      </c>
      <c r="D32" s="21">
        <v>77641.58</v>
      </c>
      <c r="E32" s="21">
        <f t="shared" si="7"/>
        <v>433231</v>
      </c>
      <c r="F32" s="21">
        <v>433231</v>
      </c>
      <c r="G32" s="21">
        <v>433231</v>
      </c>
      <c r="H32" s="21">
        <f t="shared" si="3"/>
        <v>0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740249.86</v>
      </c>
      <c r="E33" s="18">
        <f t="shared" si="8"/>
        <v>740249.86</v>
      </c>
      <c r="F33" s="18">
        <f t="shared" si="8"/>
        <v>740249.86</v>
      </c>
      <c r="G33" s="18">
        <f t="shared" si="8"/>
        <v>740249.86</v>
      </c>
      <c r="H33" s="18">
        <f t="shared" si="3"/>
        <v>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0</v>
      </c>
      <c r="D37" s="21">
        <f>715949.86+24300</f>
        <v>740249.86</v>
      </c>
      <c r="E37" s="21">
        <f t="shared" si="9"/>
        <v>740249.86</v>
      </c>
      <c r="F37" s="21">
        <f>715949.86+24300</f>
        <v>740249.86</v>
      </c>
      <c r="G37" s="21">
        <f>715949.86+24300</f>
        <v>740249.86</v>
      </c>
      <c r="H37" s="21">
        <f t="shared" si="3"/>
        <v>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3246580</v>
      </c>
      <c r="D43" s="18">
        <f t="shared" ref="D43:G43" si="10">SUM(D44:D52)</f>
        <v>-278200.50999999995</v>
      </c>
      <c r="E43" s="18">
        <f t="shared" si="10"/>
        <v>2968379.49</v>
      </c>
      <c r="F43" s="18">
        <f t="shared" si="10"/>
        <v>2968379.49</v>
      </c>
      <c r="G43" s="18">
        <f t="shared" si="10"/>
        <v>2968379.49</v>
      </c>
      <c r="H43" s="18">
        <f t="shared" si="3"/>
        <v>0</v>
      </c>
    </row>
    <row r="44" spans="1:8">
      <c r="A44" s="19" t="s">
        <v>81</v>
      </c>
      <c r="B44" s="20" t="s">
        <v>82</v>
      </c>
      <c r="C44" s="21">
        <v>2898580</v>
      </c>
      <c r="D44" s="21">
        <v>-868915.19</v>
      </c>
      <c r="E44" s="21">
        <f t="shared" ref="E44:E52" si="11">C44+D44</f>
        <v>2029664.81</v>
      </c>
      <c r="F44" s="21">
        <v>2029664.81</v>
      </c>
      <c r="G44" s="21">
        <v>2029664.81</v>
      </c>
      <c r="H44" s="21">
        <f t="shared" si="3"/>
        <v>0</v>
      </c>
    </row>
    <row r="45" spans="1:8">
      <c r="A45" s="19" t="s">
        <v>83</v>
      </c>
      <c r="B45" s="20" t="s">
        <v>84</v>
      </c>
      <c r="C45" s="21">
        <v>150000</v>
      </c>
      <c r="D45" s="21">
        <v>-10288.67</v>
      </c>
      <c r="E45" s="21">
        <f t="shared" si="11"/>
        <v>139711.32999999999</v>
      </c>
      <c r="F45" s="21">
        <v>139711.32999999999</v>
      </c>
      <c r="G45" s="21">
        <v>139711.32999999999</v>
      </c>
      <c r="H45" s="21">
        <f t="shared" si="3"/>
        <v>0</v>
      </c>
    </row>
    <row r="46" spans="1:8">
      <c r="A46" s="19" t="s">
        <v>85</v>
      </c>
      <c r="B46" s="20" t="s">
        <v>86</v>
      </c>
      <c r="C46" s="21">
        <v>0</v>
      </c>
      <c r="D46" s="21">
        <v>185055.79</v>
      </c>
      <c r="E46" s="21">
        <f t="shared" si="11"/>
        <v>185055.79</v>
      </c>
      <c r="F46" s="21">
        <v>185055.79</v>
      </c>
      <c r="G46" s="21">
        <v>185055.79</v>
      </c>
      <c r="H46" s="21">
        <f t="shared" si="3"/>
        <v>0</v>
      </c>
    </row>
    <row r="47" spans="1:8">
      <c r="A47" s="19" t="s">
        <v>87</v>
      </c>
      <c r="B47" s="20" t="s">
        <v>88</v>
      </c>
      <c r="C47" s="21">
        <v>0</v>
      </c>
      <c r="D47" s="21">
        <v>306914</v>
      </c>
      <c r="E47" s="21">
        <f t="shared" si="11"/>
        <v>306914</v>
      </c>
      <c r="F47" s="21">
        <v>306914</v>
      </c>
      <c r="G47" s="21">
        <v>306914</v>
      </c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198000</v>
      </c>
      <c r="D49" s="21">
        <v>109033.56</v>
      </c>
      <c r="E49" s="21">
        <f t="shared" si="11"/>
        <v>307033.56</v>
      </c>
      <c r="F49" s="21">
        <v>307033.56</v>
      </c>
      <c r="G49" s="21">
        <v>307033.56</v>
      </c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4286936.12</v>
      </c>
      <c r="E53" s="18">
        <f t="shared" si="12"/>
        <v>4286936.12</v>
      </c>
      <c r="F53" s="18">
        <f t="shared" si="12"/>
        <v>4286936.12</v>
      </c>
      <c r="G53" s="18">
        <f t="shared" si="12"/>
        <v>4286936.12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4286936.12</v>
      </c>
      <c r="E55" s="21">
        <f t="shared" si="13"/>
        <v>4286936.12</v>
      </c>
      <c r="F55" s="21">
        <v>4286936.12</v>
      </c>
      <c r="G55" s="21">
        <v>4286936.12</v>
      </c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4291792</v>
      </c>
      <c r="D57" s="18">
        <f t="shared" ref="D57:G57" si="14">SUM(D58:D65)</f>
        <v>-3811455.16</v>
      </c>
      <c r="E57" s="18">
        <f t="shared" si="14"/>
        <v>480336.83999999985</v>
      </c>
      <c r="F57" s="18">
        <f t="shared" si="14"/>
        <v>0</v>
      </c>
      <c r="G57" s="18">
        <f t="shared" si="14"/>
        <v>0</v>
      </c>
      <c r="H57" s="18">
        <f t="shared" si="3"/>
        <v>480336.83999999985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4291792</v>
      </c>
      <c r="D65" s="21">
        <v>-3811455.16</v>
      </c>
      <c r="E65" s="21">
        <f t="shared" si="15"/>
        <v>480336.83999999985</v>
      </c>
      <c r="F65" s="21">
        <v>0</v>
      </c>
      <c r="G65" s="21">
        <v>0</v>
      </c>
      <c r="H65" s="21">
        <f t="shared" si="3"/>
        <v>480336.83999999985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33335904.149999999</v>
      </c>
      <c r="E79" s="25">
        <f t="shared" si="21"/>
        <v>33335904.149999999</v>
      </c>
      <c r="F79" s="25">
        <f t="shared" si="21"/>
        <v>27317344.109999999</v>
      </c>
      <c r="G79" s="25">
        <f t="shared" si="21"/>
        <v>26854181.310000002</v>
      </c>
      <c r="H79" s="25">
        <f t="shared" si="21"/>
        <v>6018560.040000001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19366543.809999999</v>
      </c>
      <c r="E80" s="25">
        <f t="shared" si="22"/>
        <v>19366543.809999999</v>
      </c>
      <c r="F80" s="25">
        <f t="shared" si="22"/>
        <v>13840683.859999999</v>
      </c>
      <c r="G80" s="25">
        <f t="shared" si="22"/>
        <v>13422602.66</v>
      </c>
      <c r="H80" s="25">
        <f t="shared" si="22"/>
        <v>5525859.9500000011</v>
      </c>
    </row>
    <row r="81" spans="1:8">
      <c r="A81" s="19" t="s">
        <v>145</v>
      </c>
      <c r="B81" s="30" t="s">
        <v>12</v>
      </c>
      <c r="C81" s="31">
        <v>0</v>
      </c>
      <c r="D81" s="31">
        <v>10989203</v>
      </c>
      <c r="E81" s="21">
        <f t="shared" ref="E81:E87" si="23">C81+D81</f>
        <v>10989203</v>
      </c>
      <c r="F81" s="31">
        <v>7072729.2599999998</v>
      </c>
      <c r="G81" s="31">
        <v>7072729.2599999998</v>
      </c>
      <c r="H81" s="31">
        <f t="shared" ref="H81:H144" si="24">E81-F81</f>
        <v>3916473.74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3176848.62</v>
      </c>
      <c r="E83" s="21">
        <f t="shared" si="23"/>
        <v>3176848.62</v>
      </c>
      <c r="F83" s="31">
        <v>2050783.56</v>
      </c>
      <c r="G83" s="31">
        <v>2050783.56</v>
      </c>
      <c r="H83" s="31">
        <f t="shared" si="24"/>
        <v>1126065.06</v>
      </c>
    </row>
    <row r="84" spans="1:8">
      <c r="A84" s="19" t="s">
        <v>148</v>
      </c>
      <c r="B84" s="30" t="s">
        <v>18</v>
      </c>
      <c r="C84" s="31">
        <v>0</v>
      </c>
      <c r="D84" s="31">
        <v>3002279.81</v>
      </c>
      <c r="E84" s="21">
        <f t="shared" si="23"/>
        <v>3002279.81</v>
      </c>
      <c r="F84" s="31">
        <v>2628558.08</v>
      </c>
      <c r="G84" s="31">
        <v>2628558.08</v>
      </c>
      <c r="H84" s="31">
        <f t="shared" si="24"/>
        <v>373721.73</v>
      </c>
    </row>
    <row r="85" spans="1:8">
      <c r="A85" s="19" t="s">
        <v>149</v>
      </c>
      <c r="B85" s="30" t="s">
        <v>20</v>
      </c>
      <c r="C85" s="31">
        <v>0</v>
      </c>
      <c r="D85" s="31">
        <v>1344727.38</v>
      </c>
      <c r="E85" s="21">
        <f t="shared" si="23"/>
        <v>1344727.38</v>
      </c>
      <c r="F85" s="31">
        <v>1235127.96</v>
      </c>
      <c r="G85" s="31">
        <v>1235127.96</v>
      </c>
      <c r="H85" s="31">
        <f t="shared" si="24"/>
        <v>109599.41999999993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853485</v>
      </c>
      <c r="E87" s="21">
        <f t="shared" si="23"/>
        <v>853485</v>
      </c>
      <c r="F87" s="31">
        <v>853485</v>
      </c>
      <c r="G87" s="31">
        <v>435403.8</v>
      </c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1036366.1299999999</v>
      </c>
      <c r="E88" s="25">
        <f t="shared" si="25"/>
        <v>1036366.1299999999</v>
      </c>
      <c r="F88" s="25">
        <f t="shared" si="25"/>
        <v>1031864.5799999998</v>
      </c>
      <c r="G88" s="25">
        <f t="shared" si="25"/>
        <v>1001920.98</v>
      </c>
      <c r="H88" s="25">
        <f t="shared" si="24"/>
        <v>4501.5500000000466</v>
      </c>
    </row>
    <row r="89" spans="1:8">
      <c r="A89" s="19" t="s">
        <v>152</v>
      </c>
      <c r="B89" s="30" t="s">
        <v>27</v>
      </c>
      <c r="C89" s="31">
        <v>0</v>
      </c>
      <c r="D89" s="31">
        <v>66891.22</v>
      </c>
      <c r="E89" s="21">
        <f t="shared" ref="E89:E97" si="26">C89+D89</f>
        <v>66891.22</v>
      </c>
      <c r="F89" s="31">
        <v>66891.22</v>
      </c>
      <c r="G89" s="31">
        <v>46817.42</v>
      </c>
      <c r="H89" s="31">
        <f t="shared" si="24"/>
        <v>0</v>
      </c>
    </row>
    <row r="90" spans="1:8">
      <c r="A90" s="19" t="s">
        <v>153</v>
      </c>
      <c r="B90" s="30" t="s">
        <v>29</v>
      </c>
      <c r="C90" s="31">
        <v>0</v>
      </c>
      <c r="D90" s="31">
        <v>31145.16</v>
      </c>
      <c r="E90" s="21">
        <f t="shared" si="26"/>
        <v>31145.16</v>
      </c>
      <c r="F90" s="31">
        <v>31145.16</v>
      </c>
      <c r="G90" s="31">
        <v>29419.71</v>
      </c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277952.86</v>
      </c>
      <c r="E92" s="21">
        <f t="shared" si="26"/>
        <v>277952.86</v>
      </c>
      <c r="F92" s="31">
        <v>277952.86</v>
      </c>
      <c r="G92" s="31">
        <v>277952.86</v>
      </c>
      <c r="H92" s="31">
        <f t="shared" si="24"/>
        <v>0</v>
      </c>
    </row>
    <row r="93" spans="1:8">
      <c r="A93" s="19" t="s">
        <v>156</v>
      </c>
      <c r="B93" s="30" t="s">
        <v>35</v>
      </c>
      <c r="C93" s="31">
        <v>0</v>
      </c>
      <c r="D93" s="31">
        <v>108254.48</v>
      </c>
      <c r="E93" s="21">
        <f t="shared" si="26"/>
        <v>108254.48</v>
      </c>
      <c r="F93" s="31">
        <v>108254.48</v>
      </c>
      <c r="G93" s="31">
        <v>100110.13</v>
      </c>
      <c r="H93" s="31">
        <f t="shared" si="24"/>
        <v>0</v>
      </c>
    </row>
    <row r="94" spans="1:8">
      <c r="A94" s="19" t="s">
        <v>157</v>
      </c>
      <c r="B94" s="30" t="s">
        <v>37</v>
      </c>
      <c r="C94" s="31">
        <v>0</v>
      </c>
      <c r="D94" s="31">
        <v>389981.46</v>
      </c>
      <c r="E94" s="21">
        <f t="shared" si="26"/>
        <v>389981.46</v>
      </c>
      <c r="F94" s="31">
        <v>385479.91</v>
      </c>
      <c r="G94" s="31">
        <v>385479.91</v>
      </c>
      <c r="H94" s="31">
        <f t="shared" si="24"/>
        <v>4501.5500000000466</v>
      </c>
    </row>
    <row r="95" spans="1:8">
      <c r="A95" s="19" t="s">
        <v>158</v>
      </c>
      <c r="B95" s="30" t="s">
        <v>39</v>
      </c>
      <c r="C95" s="31">
        <v>0</v>
      </c>
      <c r="D95" s="31">
        <v>29824.639999999999</v>
      </c>
      <c r="E95" s="21">
        <f t="shared" si="26"/>
        <v>29824.639999999999</v>
      </c>
      <c r="F95" s="31">
        <v>29824.639999999999</v>
      </c>
      <c r="G95" s="31">
        <v>29824.639999999999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132316.31</v>
      </c>
      <c r="E97" s="21">
        <f t="shared" si="26"/>
        <v>132316.31</v>
      </c>
      <c r="F97" s="31">
        <v>132316.31</v>
      </c>
      <c r="G97" s="31">
        <v>132316.31</v>
      </c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2845116.3200000003</v>
      </c>
      <c r="E98" s="25">
        <f t="shared" si="27"/>
        <v>2845116.3200000003</v>
      </c>
      <c r="F98" s="25">
        <f t="shared" si="27"/>
        <v>2356917.7800000003</v>
      </c>
      <c r="G98" s="25">
        <f t="shared" si="27"/>
        <v>2341779.7800000003</v>
      </c>
      <c r="H98" s="25">
        <f t="shared" si="24"/>
        <v>488198.54000000004</v>
      </c>
    </row>
    <row r="99" spans="1:8">
      <c r="A99" s="19" t="s">
        <v>161</v>
      </c>
      <c r="B99" s="30" t="s">
        <v>46</v>
      </c>
      <c r="C99" s="31">
        <v>0</v>
      </c>
      <c r="D99" s="31">
        <v>97680</v>
      </c>
      <c r="E99" s="21">
        <f t="shared" ref="E99:E107" si="28">C99+D99</f>
        <v>97680</v>
      </c>
      <c r="F99" s="31">
        <v>62402.9</v>
      </c>
      <c r="G99" s="31">
        <v>62402.9</v>
      </c>
      <c r="H99" s="31">
        <f t="shared" si="24"/>
        <v>35277.1</v>
      </c>
    </row>
    <row r="100" spans="1:8">
      <c r="A100" s="19" t="s">
        <v>162</v>
      </c>
      <c r="B100" s="30" t="s">
        <v>48</v>
      </c>
      <c r="C100" s="31">
        <v>0</v>
      </c>
      <c r="D100" s="31">
        <v>126747.5</v>
      </c>
      <c r="E100" s="21">
        <f t="shared" si="28"/>
        <v>126747.5</v>
      </c>
      <c r="F100" s="31">
        <v>126747.5</v>
      </c>
      <c r="G100" s="31">
        <v>126747.5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722746.54</v>
      </c>
      <c r="E101" s="21">
        <f t="shared" si="28"/>
        <v>722746.54</v>
      </c>
      <c r="F101" s="31">
        <v>345602.54</v>
      </c>
      <c r="G101" s="31">
        <v>330464.53999999998</v>
      </c>
      <c r="H101" s="31">
        <f t="shared" si="24"/>
        <v>377144.00000000006</v>
      </c>
    </row>
    <row r="102" spans="1:8">
      <c r="A102" s="19" t="s">
        <v>164</v>
      </c>
      <c r="B102" s="30" t="s">
        <v>52</v>
      </c>
      <c r="C102" s="31">
        <v>0</v>
      </c>
      <c r="D102" s="31">
        <v>62193.68</v>
      </c>
      <c r="E102" s="21">
        <f t="shared" si="28"/>
        <v>62193.68</v>
      </c>
      <c r="F102" s="31">
        <v>62193.68</v>
      </c>
      <c r="G102" s="31">
        <v>62193.68</v>
      </c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557207.04000000004</v>
      </c>
      <c r="E103" s="21">
        <f t="shared" si="28"/>
        <v>557207.04000000004</v>
      </c>
      <c r="F103" s="31">
        <v>557207.04000000004</v>
      </c>
      <c r="G103" s="31">
        <v>557207.04000000004</v>
      </c>
      <c r="H103" s="31">
        <f t="shared" si="24"/>
        <v>0</v>
      </c>
    </row>
    <row r="104" spans="1:8">
      <c r="A104" s="19" t="s">
        <v>166</v>
      </c>
      <c r="B104" s="30" t="s">
        <v>56</v>
      </c>
      <c r="C104" s="31">
        <v>0</v>
      </c>
      <c r="D104" s="31">
        <v>130114.03</v>
      </c>
      <c r="E104" s="21">
        <f t="shared" si="28"/>
        <v>130114.03</v>
      </c>
      <c r="F104" s="31">
        <v>125496.4</v>
      </c>
      <c r="G104" s="31">
        <v>125496.4</v>
      </c>
      <c r="H104" s="31">
        <f t="shared" si="24"/>
        <v>4617.6300000000047</v>
      </c>
    </row>
    <row r="105" spans="1:8">
      <c r="A105" s="19" t="s">
        <v>167</v>
      </c>
      <c r="B105" s="30" t="s">
        <v>58</v>
      </c>
      <c r="C105" s="31">
        <v>0</v>
      </c>
      <c r="D105" s="31">
        <v>352713.86</v>
      </c>
      <c r="E105" s="21">
        <f t="shared" si="28"/>
        <v>352713.86</v>
      </c>
      <c r="F105" s="31">
        <v>332496.31</v>
      </c>
      <c r="G105" s="31">
        <v>332496.31</v>
      </c>
      <c r="H105" s="31">
        <f t="shared" si="24"/>
        <v>20217.549999999988</v>
      </c>
    </row>
    <row r="106" spans="1:8">
      <c r="A106" s="19" t="s">
        <v>168</v>
      </c>
      <c r="B106" s="30" t="s">
        <v>60</v>
      </c>
      <c r="C106" s="31">
        <v>0</v>
      </c>
      <c r="D106" s="31">
        <v>114721.37</v>
      </c>
      <c r="E106" s="21">
        <f t="shared" si="28"/>
        <v>114721.37</v>
      </c>
      <c r="F106" s="31">
        <v>113963.25</v>
      </c>
      <c r="G106" s="31">
        <v>113963.25</v>
      </c>
      <c r="H106" s="31">
        <f t="shared" si="24"/>
        <v>758.11999999999534</v>
      </c>
    </row>
    <row r="107" spans="1:8">
      <c r="A107" s="19" t="s">
        <v>169</v>
      </c>
      <c r="B107" s="30" t="s">
        <v>62</v>
      </c>
      <c r="C107" s="31">
        <v>0</v>
      </c>
      <c r="D107" s="31">
        <v>680992.3</v>
      </c>
      <c r="E107" s="21">
        <f t="shared" si="28"/>
        <v>680992.3</v>
      </c>
      <c r="F107" s="31">
        <v>630808.16</v>
      </c>
      <c r="G107" s="31">
        <v>630808.16</v>
      </c>
      <c r="H107" s="31">
        <f t="shared" si="24"/>
        <v>50184.140000000014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96000</v>
      </c>
      <c r="E108" s="25">
        <f t="shared" si="29"/>
        <v>96000</v>
      </c>
      <c r="F108" s="25">
        <f t="shared" si="29"/>
        <v>96000</v>
      </c>
      <c r="G108" s="25">
        <f t="shared" si="29"/>
        <v>96000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96000</v>
      </c>
      <c r="E112" s="21">
        <f t="shared" si="30"/>
        <v>96000</v>
      </c>
      <c r="F112" s="31">
        <v>96000</v>
      </c>
      <c r="G112" s="31">
        <v>96000</v>
      </c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1214942.9200000002</v>
      </c>
      <c r="E118" s="25">
        <f t="shared" si="31"/>
        <v>1214942.9200000002</v>
      </c>
      <c r="F118" s="25">
        <f t="shared" si="31"/>
        <v>1214942.9200000002</v>
      </c>
      <c r="G118" s="25">
        <f t="shared" si="31"/>
        <v>1214942.9200000002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>
        <v>0</v>
      </c>
      <c r="D119" s="31">
        <v>1211953.6100000001</v>
      </c>
      <c r="E119" s="21">
        <f t="shared" ref="E119:E127" si="32">C119+D119</f>
        <v>1211953.6100000001</v>
      </c>
      <c r="F119" s="31">
        <v>1211953.6100000001</v>
      </c>
      <c r="G119" s="31">
        <v>1211953.6100000001</v>
      </c>
      <c r="H119" s="31">
        <f t="shared" si="24"/>
        <v>0</v>
      </c>
    </row>
    <row r="120" spans="1:8">
      <c r="A120" s="19" t="s">
        <v>178</v>
      </c>
      <c r="B120" s="30" t="s">
        <v>84</v>
      </c>
      <c r="C120" s="31">
        <v>0</v>
      </c>
      <c r="D120" s="31">
        <v>0</v>
      </c>
      <c r="E120" s="21">
        <f t="shared" si="32"/>
        <v>0</v>
      </c>
      <c r="F120" s="31">
        <v>0</v>
      </c>
      <c r="G120" s="31">
        <v>0</v>
      </c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2989.31</v>
      </c>
      <c r="E121" s="21">
        <f t="shared" si="32"/>
        <v>2989.31</v>
      </c>
      <c r="F121" s="31">
        <v>2989.31</v>
      </c>
      <c r="G121" s="31">
        <v>2989.31</v>
      </c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0</v>
      </c>
      <c r="E124" s="21">
        <f t="shared" si="32"/>
        <v>0</v>
      </c>
      <c r="F124" s="31">
        <v>0</v>
      </c>
      <c r="G124" s="31">
        <v>0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8776934.9700000007</v>
      </c>
      <c r="E128" s="25">
        <f t="shared" si="33"/>
        <v>8776934.9700000007</v>
      </c>
      <c r="F128" s="25">
        <f t="shared" si="33"/>
        <v>8776934.9700000007</v>
      </c>
      <c r="G128" s="25">
        <f t="shared" si="33"/>
        <v>8776934.9700000007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8776934.9700000007</v>
      </c>
      <c r="E130" s="21">
        <f t="shared" si="34"/>
        <v>8776934.9700000007</v>
      </c>
      <c r="F130" s="31">
        <v>8776934.9700000007</v>
      </c>
      <c r="G130" s="31">
        <v>8776934.9700000007</v>
      </c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0</v>
      </c>
      <c r="E140" s="21">
        <f t="shared" si="36"/>
        <v>0</v>
      </c>
      <c r="F140" s="31">
        <v>0</v>
      </c>
      <c r="G140" s="31">
        <v>0</v>
      </c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23"/>
      <c r="B154" s="24" t="s">
        <v>206</v>
      </c>
      <c r="C154" s="25">
        <f>C4+C79</f>
        <v>29954422</v>
      </c>
      <c r="D154" s="25">
        <f t="shared" ref="D154:H154" si="42">D4+D79</f>
        <v>40800406.420000002</v>
      </c>
      <c r="E154" s="25">
        <f t="shared" si="42"/>
        <v>70754828.419999987</v>
      </c>
      <c r="F154" s="25">
        <f t="shared" si="42"/>
        <v>63500569.82</v>
      </c>
      <c r="G154" s="25">
        <f t="shared" si="42"/>
        <v>62979988.890000001</v>
      </c>
      <c r="H154" s="25">
        <f t="shared" si="42"/>
        <v>7254258.6000000006</v>
      </c>
    </row>
    <row r="155" spans="1:8" ht="5.0999999999999996" customHeight="1">
      <c r="A155" s="23"/>
      <c r="B155" s="33"/>
      <c r="C155" s="34"/>
      <c r="D155" s="34"/>
      <c r="E155" s="34"/>
      <c r="F155" s="34"/>
      <c r="G155" s="34"/>
      <c r="H155" s="34"/>
    </row>
  </sheetData>
  <mergeCells count="24"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2017-07-19T16:39:13Z</cp:lastPrinted>
  <dcterms:created xsi:type="dcterms:W3CDTF">2017-07-19T16:38:42Z</dcterms:created>
  <dcterms:modified xsi:type="dcterms:W3CDTF">2017-07-19T16:40:04Z</dcterms:modified>
</cp:coreProperties>
</file>