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DESGLOSE Y MEMORIA\"/>
    </mc:Choice>
  </mc:AlternateContent>
  <bookViews>
    <workbookView xWindow="0" yWindow="0" windowWidth="19200" windowHeight="11460"/>
  </bookViews>
  <sheets>
    <sheet name="NOTAS" sheetId="1" r:id="rId1"/>
  </sheets>
  <definedNames>
    <definedName name="_xlnm.Print_Area" localSheetId="0">NOTAS!$B$1:$G$509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6" i="1" l="1"/>
  <c r="E499" i="1"/>
  <c r="D499" i="1"/>
  <c r="C499" i="1"/>
  <c r="E478" i="1"/>
  <c r="E459" i="1"/>
  <c r="E439" i="1"/>
  <c r="C343" i="1"/>
  <c r="C248" i="1"/>
  <c r="C245" i="1"/>
  <c r="C241" i="1"/>
  <c r="C198" i="1"/>
  <c r="C189" i="1"/>
  <c r="C181" i="1"/>
  <c r="C173" i="1"/>
  <c r="C153" i="1"/>
  <c r="C146" i="1"/>
  <c r="C139" i="1"/>
  <c r="E136" i="1"/>
  <c r="E139" i="1" s="1"/>
  <c r="D136" i="1"/>
  <c r="D139" i="1" s="1"/>
  <c r="E127" i="1"/>
  <c r="D127" i="1"/>
  <c r="C127" i="1"/>
  <c r="E110" i="1"/>
  <c r="D110" i="1"/>
  <c r="C110" i="1"/>
  <c r="E83" i="1"/>
  <c r="D83" i="1"/>
  <c r="D128" i="1" s="1"/>
  <c r="C83" i="1"/>
  <c r="C73" i="1"/>
  <c r="C66" i="1"/>
  <c r="C56" i="1"/>
  <c r="F45" i="1"/>
  <c r="E45" i="1"/>
  <c r="D45" i="1"/>
  <c r="C41" i="1"/>
  <c r="C45" i="1" s="1"/>
  <c r="E33" i="1"/>
  <c r="D33" i="1"/>
  <c r="C33" i="1"/>
  <c r="E22" i="1"/>
  <c r="C22" i="1"/>
  <c r="C128" i="1" l="1"/>
  <c r="E128" i="1"/>
  <c r="E452" i="1"/>
  <c r="E487" i="1"/>
</calcChain>
</file>

<file path=xl/sharedStrings.xml><?xml version="1.0" encoding="utf-8"?>
<sst xmlns="http://schemas.openxmlformats.org/spreadsheetml/2006/main" count="455" uniqueCount="393">
  <si>
    <t xml:space="preserve">NOTAS A LOS ESTADOS FINANCIEROS </t>
  </si>
  <si>
    <t>Al 31 de Diciembre del 2015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</si>
  <si>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</si>
  <si>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</si>
  <si>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</si>
  <si>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</si>
  <si>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</si>
  <si>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</si>
  <si>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</si>
  <si>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</si>
  <si>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</si>
  <si>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</si>
  <si>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</si>
  <si>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1121106002 Inversión Bajío 988683</t>
  </si>
  <si>
    <t>Pagare Directo  Invertido en Mesa de Dinero A+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</si>
  <si>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</si>
  <si>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</si>
  <si>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</si>
  <si>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</si>
  <si>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</si>
  <si>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1122902001 Otras Cuentas por Cobrar</t>
  </si>
  <si>
    <t>1124 Ingresos por Recuperar CP</t>
  </si>
  <si>
    <t>ESF-03 DEUDORES P/RECUPERAR</t>
  </si>
  <si>
    <t>90 DIAS</t>
  </si>
  <si>
    <t>180 DIAS</t>
  </si>
  <si>
    <t>365 DIAS</t>
  </si>
  <si>
    <t>1123102001 Funcionarios y Empleados</t>
  </si>
  <si>
    <t>1123103301 Subsidio al Empleo</t>
  </si>
  <si>
    <t>1123106001 Otros Deudores Diversos</t>
  </si>
  <si>
    <t xml:space="preserve"> </t>
  </si>
  <si>
    <t>1123 Deudores por Cobrar a CP</t>
  </si>
  <si>
    <t xml:space="preserve">1125102001 Fondo Fijo </t>
  </si>
  <si>
    <t>* BIENES DISPONIBLES PARA SU TRANSFORMACIÓN O CONSUMO.</t>
  </si>
  <si>
    <t>ESF-05 INVENTARIO Y ALMACENES</t>
  </si>
  <si>
    <t>METODO</t>
  </si>
  <si>
    <t>1140 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</si>
  <si>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</si>
  <si>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</si>
  <si>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</si>
  <si>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</si>
  <si>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</si>
  <si>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</si>
  <si>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Analogos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</si>
  <si>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</si>
  <si>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</si>
  <si>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</si>
  <si>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</si>
  <si>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</si>
  <si>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</si>
  <si>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</si>
  <si>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</si>
  <si>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</si>
  <si>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</si>
  <si>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</si>
  <si>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</si>
  <si>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</si>
  <si>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1230 BIENES INMUEBLES, INFRAESTRUCTURA</t>
  </si>
  <si>
    <t>1241151100 Muebles de Oficina y Estanteria 2011</t>
  </si>
  <si>
    <t>1241151101 Muebles de Oficina y Estanteria  2010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</si>
  <si>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</si>
  <si>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</si>
  <si>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</si>
  <si>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</si>
  <si>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</si>
  <si>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</si>
  <si>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</si>
  <si>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</si>
  <si>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</si>
  <si>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</si>
  <si>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</si>
  <si>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</si>
  <si>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</si>
  <si>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</si>
  <si>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</si>
  <si>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1246256200 Maquinaria y Equipo Industrial 2011</t>
  </si>
  <si>
    <t>1246256201 Maquinaria y Equipo Industrial 2010</t>
  </si>
  <si>
    <t>1246556500 Equipo de Comunicación y Telecomunicación 2011</t>
  </si>
  <si>
    <t>1246556501 Equipo de Comunicación y Telecomunicación 2010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</si>
  <si>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</si>
  <si>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</si>
  <si>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</si>
  <si>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</si>
  <si>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</si>
  <si>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1240 BIENES MUEBLES</t>
  </si>
  <si>
    <t>1263151101 Muebles de Oficina y Estanteria 2010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</si>
  <si>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</si>
  <si>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</si>
  <si>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</si>
  <si>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</si>
  <si>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</si>
  <si>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</si>
  <si>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</si>
  <si>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</si>
  <si>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</si>
  <si>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</si>
  <si>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</si>
  <si>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</si>
  <si>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</si>
  <si>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</si>
  <si>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</si>
  <si>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 xml:space="preserve">1260 Depreciación y Deterioro Acum. </t>
  </si>
  <si>
    <t>ESF-09 INTANGIBLES Y DIFERIDOS</t>
  </si>
  <si>
    <t>1250 Activos Intangibles</t>
  </si>
  <si>
    <t>1273034500  Seguro de Bienes Pat</t>
  </si>
  <si>
    <t>1273134500  Consumo de Seg. Bien</t>
  </si>
  <si>
    <t>1270 Activos Diferidos</t>
  </si>
  <si>
    <t>1260 Amortización Acumulada</t>
  </si>
  <si>
    <t>ESF-10   ESTIMACIONES Y DETERIOROS</t>
  </si>
  <si>
    <t>1280 Estimaciones y Deterioros</t>
  </si>
  <si>
    <t>ESF-11 OTROS ACTIVOS</t>
  </si>
  <si>
    <t>CARACTERÍSTICAS</t>
  </si>
  <si>
    <t>1290 Otros Activos Circulantes</t>
  </si>
  <si>
    <t>PASIVO</t>
  </si>
  <si>
    <t>ESF-12 CUENTAS Y DOC. POR PAGAR</t>
  </si>
  <si>
    <t>2112102001  Proveedores Ej. Anterior</t>
  </si>
  <si>
    <t>2117101003  ISR Salarios por Pagar</t>
  </si>
  <si>
    <t>2117101004  ISR Asimilados por Pagar</t>
  </si>
  <si>
    <t>2117101010  ISR Retención por Honorarios</t>
  </si>
  <si>
    <t>2117102001  Cédular Honorarios 1%</t>
  </si>
  <si>
    <t>2117502102  Impuesto Nóminas a Pagar</t>
  </si>
  <si>
    <t>2117901003  Cuotas Sindicales</t>
  </si>
  <si>
    <t>2117902001  Fondo de Ahorro</t>
  </si>
  <si>
    <t>2117910001  Vivienda</t>
  </si>
  <si>
    <t>2119904005  CXP Por Remanentes</t>
  </si>
  <si>
    <t>2119904008  CXP Remanente Sol. Refrendo</t>
  </si>
  <si>
    <t>2119905001  Acreedores Diversos</t>
  </si>
  <si>
    <t>2119905004  Partidas en Concil. Bancarias</t>
  </si>
  <si>
    <t>2119905006  Acreedores Varios</t>
  </si>
  <si>
    <t>2119905021  Pasivos Cheques Cancelados</t>
  </si>
  <si>
    <t>0</t>
  </si>
  <si>
    <t>ESF-13 OTROS PASIVOS DIFERIDOS A CORTO PLAZO</t>
  </si>
  <si>
    <t>NATURALEZA</t>
  </si>
  <si>
    <t>2159  Otros Pasivos Diferidos a Corto Plazo</t>
  </si>
  <si>
    <t>ESF-13 FONDOS Y BIENES DE TERCEROS EN GARANTÍA Y/O ADMINISTRACIÓN A CORTO PLAZO</t>
  </si>
  <si>
    <t>2160 Fondos y Bienes de Terceros en Garantía y/o Administración a corto plazo</t>
  </si>
  <si>
    <t>ESF-13 PASIVO DIFERIDO A LARGO PLAZO</t>
  </si>
  <si>
    <t>2240 Pasivo Diferido a Largo Plazo</t>
  </si>
  <si>
    <t>ESF-14 OTROS PASIVOS CIRCULANTES</t>
  </si>
  <si>
    <t>2199 Otros Activos Circulantes</t>
  </si>
  <si>
    <t>II) NOTAS AL ESTADO DE ACTIVIDADES</t>
  </si>
  <si>
    <t>INGRESOS DE GESTIÓN</t>
  </si>
  <si>
    <t>ERA-01 INGRESOS</t>
  </si>
  <si>
    <t>NOTA</t>
  </si>
  <si>
    <t>4151510253 Por concepto de Renta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</si>
  <si>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</si>
  <si>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</si>
  <si>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</si>
  <si>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</si>
  <si>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</si>
  <si>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</si>
  <si>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Examenes de Inglés</t>
  </si>
  <si>
    <t>4159511100 Otros</t>
  </si>
  <si>
    <t>4159 Otros Productos que generan Ing.</t>
  </si>
  <si>
    <t>4150 Productos de Tipo Corriente</t>
  </si>
  <si>
    <t>4169610162  Apoyo Ecónomico para residencias profesionales</t>
  </si>
  <si>
    <t>4169610903 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</si>
  <si>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</si>
  <si>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</si>
  <si>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</si>
  <si>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</si>
  <si>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</si>
  <si>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</si>
  <si>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4213834000 Convenio Ayudas y Subsidios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</si>
  <si>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</si>
  <si>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</si>
  <si>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</si>
  <si>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</si>
  <si>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</si>
  <si>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</si>
  <si>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</si>
  <si>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</si>
  <si>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</si>
  <si>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>4310 Ingresos Financieros</t>
  </si>
  <si>
    <t>4311511001 Intereses Normales</t>
  </si>
  <si>
    <t>GASTOS Y OTRAS PÉRDIDAS</t>
  </si>
  <si>
    <t>ERA-03 GASTOS</t>
  </si>
  <si>
    <t>%GASTO</t>
  </si>
  <si>
    <t>EXPLICACION</t>
  </si>
  <si>
    <t>5111113000  Sueldos Base</t>
  </si>
  <si>
    <t>5112121000  Honorarios Asimilables a Salarios</t>
  </si>
  <si>
    <t>5113131000  Primas por años de servicios</t>
  </si>
  <si>
    <t>5113132000  Primas de vacas.</t>
  </si>
  <si>
    <t>5114141000  Aportaciones de Seguridad Social</t>
  </si>
  <si>
    <t>5114142000  Aportaciones a Fondo de Viviendas</t>
  </si>
  <si>
    <t>5115154000  Prestaciones Contractuales</t>
  </si>
  <si>
    <t>5115159000 Otras Prestaciones</t>
  </si>
  <si>
    <t>5116171000 Estímulos</t>
  </si>
  <si>
    <t>5121211000  Materiales y Utiles de Oficina</t>
  </si>
  <si>
    <t>5121214000  Mat., Utiles y Equipo</t>
  </si>
  <si>
    <t>5121216000  Material de Limpieza</t>
  </si>
  <si>
    <t>5121217000  Materiales y Utiles de Enseñanza</t>
  </si>
  <si>
    <t>5121218000  Mat. R. ID. B. Y P</t>
  </si>
  <si>
    <t>5122221000  Alimentación de Personas</t>
  </si>
  <si>
    <t>5122223000  Utensilios para el servicio de A.</t>
  </si>
  <si>
    <t>5124242000  Cemento y Productos  de Concreto</t>
  </si>
  <si>
    <t>5124244000  Madera y Productos D</t>
  </si>
  <si>
    <t>5124246000  Material Eléctrico y Electrónico</t>
  </si>
  <si>
    <t>5124247000 Artículos Metálicos</t>
  </si>
  <si>
    <t>5124249000 Otros Materiales</t>
  </si>
  <si>
    <t>5125252000  Fertilizantes</t>
  </si>
  <si>
    <t>5125253000  Medicinas y Productos</t>
  </si>
  <si>
    <t xml:space="preserve">5125255000 Mat. Accesorios </t>
  </si>
  <si>
    <t>5125256000  Fib. Sint. Hule</t>
  </si>
  <si>
    <t>5125259000  Otros Productos Químicos</t>
  </si>
  <si>
    <t>5126261000  Combustibles y Lub</t>
  </si>
  <si>
    <t>5127271000 Vestuarios y Uniformes</t>
  </si>
  <si>
    <t>5127273000  Artículos Deportivos</t>
  </si>
  <si>
    <t>5126291000  Herramientas Menores</t>
  </si>
  <si>
    <t>5129292000  Refacciones y Acces.</t>
  </si>
  <si>
    <t>5129293000  Ref. A. Eq. Edu. Y R.</t>
  </si>
  <si>
    <t>5129294000  Refacciones y Acces.</t>
  </si>
  <si>
    <t>5129295000 Ref. Med. Y Lab.</t>
  </si>
  <si>
    <t>5129296000 Ref. Eq. Transp.</t>
  </si>
  <si>
    <t>5129298000  Ref. Maq. Y O. Eq.</t>
  </si>
  <si>
    <t>5129299000  Ref. Ot. Bie. Mueb.</t>
  </si>
  <si>
    <t>5131311000  Servicio de Energía Eléctrica</t>
  </si>
  <si>
    <t>5131314000  Telefonía Trandicional</t>
  </si>
  <si>
    <t>5131315000  Telefonía Celular</t>
  </si>
  <si>
    <t>5131317000  Serv. Acceso a Internet</t>
  </si>
  <si>
    <t>5131318000  Servicios Postales y Telegráficos</t>
  </si>
  <si>
    <t>5132323000  Arre. M. y Eq. Edu.</t>
  </si>
  <si>
    <t>5132325000  Arrendamiento de Eq.</t>
  </si>
  <si>
    <t>5132327000  Arre. Act. Intangibles</t>
  </si>
  <si>
    <t>5132329000  Otros Arrendamientos</t>
  </si>
  <si>
    <t>5133331000  Serv. Legales</t>
  </si>
  <si>
    <t>5133333000  Serv. Consult. Adm.</t>
  </si>
  <si>
    <t>5133334000  Capacitación</t>
  </si>
  <si>
    <t>5133336000  Servs. Apoyo Admvo.</t>
  </si>
  <si>
    <t>5133338000  Servicios de Vigilancia</t>
  </si>
  <si>
    <t>5133339000  Servicios Profesionales</t>
  </si>
  <si>
    <t>5134134500  Seguros de Bienes Patrimoniales</t>
  </si>
  <si>
    <t>5134345000  Seguros de Bienes Patrimoniales</t>
  </si>
  <si>
    <t>5134348000  Comisiones por Ventas</t>
  </si>
  <si>
    <t>5135351000  Conserv. Y Mantenimiento</t>
  </si>
  <si>
    <t>5135352000  Inst., Repar. Mtto.</t>
  </si>
  <si>
    <t xml:space="preserve">5135355000  Repar. Y Mtto. De Eq. </t>
  </si>
  <si>
    <t>5135357000  Inst., Rep y Mtto.</t>
  </si>
  <si>
    <t>5135380000 Servicios de Limpieza</t>
  </si>
  <si>
    <t>5136361100  Difusión por Radio</t>
  </si>
  <si>
    <t xml:space="preserve">5136361200  Difusión por Medios Alternativos </t>
  </si>
  <si>
    <t>5137371000  Pasajes Aereos</t>
  </si>
  <si>
    <t>5137372000  Pasajes Terrestres</t>
  </si>
  <si>
    <t>5137375000  Viáticos en el País</t>
  </si>
  <si>
    <t>5137379000  Ot. Serv. Traslado</t>
  </si>
  <si>
    <t>5138382000  Gastos de Orden Social y Cultural</t>
  </si>
  <si>
    <t>5138383000  Congresos y Convenciones</t>
  </si>
  <si>
    <t>5138385000  Gastos de Representación</t>
  </si>
  <si>
    <t>5139392000  Otros Impuestos y Derechos</t>
  </si>
  <si>
    <t>5139396000  OT. Gtos. Respons.</t>
  </si>
  <si>
    <t>5139398000  Impuesto de Nómina</t>
  </si>
  <si>
    <t>5241441000  Ayudas Sociales a Personas</t>
  </si>
  <si>
    <t>5242442000  Becas O. Ayudas</t>
  </si>
  <si>
    <t>5515151100  Dep. Muebles de Oficina</t>
  </si>
  <si>
    <t>5515151500  Dep. Equipo de Computo</t>
  </si>
  <si>
    <t>5515151900  Dep. Otros Mobiliarios</t>
  </si>
  <si>
    <t>5515252100  Dep. Equipo y Aparatos</t>
  </si>
  <si>
    <t>5515252200  Dep. Aparatos Deportivos</t>
  </si>
  <si>
    <t>5515252300  Dep. Cámaras Fotográficas</t>
  </si>
  <si>
    <t>5515252900  Dep. Otros Mobiliarios</t>
  </si>
  <si>
    <t>5515353100  Dep. Equipo Médico</t>
  </si>
  <si>
    <t>5515353200  Dep. Instrumental Médico</t>
  </si>
  <si>
    <t>5515454100  Dep. Automóviles y Camiones</t>
  </si>
  <si>
    <t>5515656200  Dep. Maquinaria y Equipo</t>
  </si>
  <si>
    <t>5515656500  Dep. Equipos de Comunicación</t>
  </si>
  <si>
    <t>5515656600  Dep. Equipo de Gener.</t>
  </si>
  <si>
    <t>5515656700  Dep. Herramientas y</t>
  </si>
  <si>
    <t>5515656900  Dep. Otros Equipos</t>
  </si>
  <si>
    <t>5515751300  Dep. Bienes Artísticos</t>
  </si>
  <si>
    <t>100</t>
  </si>
  <si>
    <t>III) NOTAS AL ESTADO DE VARIACIÓN A LA HACIENDA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</si>
  <si>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</si>
  <si>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</si>
  <si>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</si>
  <si>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</si>
  <si>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</si>
  <si>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3111828005  Fafef Bienes Muebles e Inmuebles</t>
  </si>
  <si>
    <t>3111828006  Fafef Obra Pública</t>
  </si>
  <si>
    <t>3111835000  Convenio de Bienes Mueb</t>
  </si>
  <si>
    <t>3111836000  Convenio de Obra Pública</t>
  </si>
  <si>
    <t>3113824205  Federales de Ejercicio</t>
  </si>
  <si>
    <t>3113828005  Fafef Bienes Muebles</t>
  </si>
  <si>
    <t>3113835000  Convenio de Bienes Mueb</t>
  </si>
  <si>
    <t>3113836000  Convenio Obra Pública Ej. Anterior</t>
  </si>
  <si>
    <t>3113914205  Estatales de Ejercic.</t>
  </si>
  <si>
    <t>3113914206  Estatales de Ejercic.</t>
  </si>
  <si>
    <t>3113915000  Bienes Muebles e Inmueb</t>
  </si>
  <si>
    <t>3120000002  Donaciones de Bienes</t>
  </si>
  <si>
    <t>3120000006  Donaciones de Bienes</t>
  </si>
  <si>
    <t>VHP-02 PATRIMONIO GENERADO</t>
  </si>
  <si>
    <t>3210 Resultado del Ejercicio (Ahorro/Des</t>
  </si>
  <si>
    <t>3220000002  Resultados Acumulados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</si>
  <si>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</si>
  <si>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</si>
  <si>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</si>
  <si>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</si>
  <si>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</si>
  <si>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</si>
  <si>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</si>
  <si>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</si>
  <si>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</si>
  <si>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</si>
  <si>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3220001000  Capitalización de Recursos Propios</t>
  </si>
  <si>
    <t>3220001001  Capitalización de Remanentes</t>
  </si>
  <si>
    <t>3220690201  Aplicación de Remanente Propio</t>
  </si>
  <si>
    <t>3220690202  Aplicación de Remanente Federal</t>
  </si>
  <si>
    <t>3220690203  Aplicación de Remanente</t>
  </si>
  <si>
    <t>3243000002  Reserva por Contingencia</t>
  </si>
  <si>
    <t>SUB TOTAL</t>
  </si>
  <si>
    <t>IV) NOTAS AL ESTADO DE FLUJO DE EFECTIVO</t>
  </si>
  <si>
    <t>EFE-01 FLUJO DE EFECTIVO</t>
  </si>
  <si>
    <t>1112101001  Banamex Cta 4944</t>
  </si>
  <si>
    <t>1112102001  Bancomer Cta 7216</t>
  </si>
  <si>
    <t>1112102008  Bancomer PRODEP 0199910328</t>
  </si>
  <si>
    <t>1112106001  Bajío Cta 11054771001 Brillante</t>
  </si>
  <si>
    <t>1112106002  Bajío Cta 1105550</t>
  </si>
  <si>
    <t>1112106003  Bajío Cta 1105535</t>
  </si>
  <si>
    <t>1112106004  Bajío Cta 988683</t>
  </si>
  <si>
    <t>1112106006  Bajío Cta 277688</t>
  </si>
  <si>
    <t>1112106007  BAJIO Cta 11054770101 Maestra</t>
  </si>
  <si>
    <t>1112106008  BAJIO CTA 9717133 Fafef 2013</t>
  </si>
  <si>
    <t>1112106010  BAJIO 10171072 PIFIT PAOE Federal</t>
  </si>
  <si>
    <t>1112106011  BAJIO 10170660 Ministración Federal</t>
  </si>
  <si>
    <t>1112106012  BAJIO 10171049 PIFIT PAOE Estatal</t>
  </si>
  <si>
    <t>1112106013  BAJIO 10171221 PIFIT PAC Federal</t>
  </si>
  <si>
    <t>1112106014  BAJIO 12724647 PROEXOE</t>
  </si>
  <si>
    <t>1112106015  BAJIO 12914883 Remanente Federal</t>
  </si>
  <si>
    <t>1112106016  BAJIO 13348701 PROEXOE Estatal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</si>
  <si>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</si>
  <si>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</si>
  <si>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</si>
  <si>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</si>
  <si>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</si>
  <si>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Administración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</si>
  <si>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</si>
  <si>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</si>
  <si>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</si>
  <si>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</si>
  <si>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</si>
  <si>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</si>
  <si>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</si>
  <si>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</si>
  <si>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Octubre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</si>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</sst>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4" fillId="3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9" fillId="3" borderId="0" xfId="0" applyFont="1" applyFill="1" applyBorder="1"/>
    <xf numFmtId="0" fontId="5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165" fontId="3" fillId="3" borderId="4" xfId="0" applyNumberFormat="1" applyFont="1" applyFill="1" applyBorder="1"/>
    <xf numFmtId="164" fontId="3" fillId="3" borderId="4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3" fontId="2" fillId="2" borderId="2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9" fontId="2" fillId="2" borderId="2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/>
    <xf numFmtId="3" fontId="5" fillId="3" borderId="4" xfId="0" applyNumberFormat="1" applyFont="1" applyFill="1" applyBorder="1"/>
    <xf numFmtId="3" fontId="3" fillId="3" borderId="5" xfId="0" applyNumberFormat="1" applyFont="1" applyFill="1" applyBorder="1"/>
    <xf numFmtId="0" fontId="5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left"/>
    </xf>
    <xf numFmtId="164" fontId="3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3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6" xfId="0" applyNumberFormat="1" applyFont="1" applyFill="1" applyBorder="1"/>
    <xf numFmtId="164" fontId="2" fillId="3" borderId="0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left"/>
    </xf>
    <xf numFmtId="165" fontId="3" fillId="0" borderId="3" xfId="0" applyNumberFormat="1" applyFont="1" applyFill="1" applyBorder="1"/>
    <xf numFmtId="164" fontId="3" fillId="3" borderId="14" xfId="0" applyNumberFormat="1" applyFont="1" applyFill="1" applyBorder="1"/>
    <xf numFmtId="165" fontId="3" fillId="0" borderId="4" xfId="0" applyNumberFormat="1" applyFont="1" applyFill="1" applyBorder="1"/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165" fontId="5" fillId="0" borderId="0" xfId="0" applyNumberFormat="1" applyFont="1" applyFill="1" applyBorder="1"/>
    <xf numFmtId="165" fontId="2" fillId="2" borderId="2" xfId="0" applyNumberFormat="1" applyFont="1" applyFill="1" applyBorder="1"/>
    <xf numFmtId="0" fontId="3" fillId="2" borderId="5" xfId="0" applyFont="1" applyFill="1" applyBorder="1"/>
    <xf numFmtId="164" fontId="3" fillId="3" borderId="13" xfId="0" applyNumberFormat="1" applyFont="1" applyFill="1" applyBorder="1"/>
    <xf numFmtId="49" fontId="2" fillId="0" borderId="4" xfId="2" applyNumberFormat="1" applyFont="1" applyFill="1" applyBorder="1" applyAlignment="1">
      <alignment horizontal="left"/>
    </xf>
    <xf numFmtId="0" fontId="3" fillId="3" borderId="7" xfId="0" applyNumberFormat="1" applyFont="1" applyFill="1" applyBorder="1"/>
    <xf numFmtId="164" fontId="5" fillId="3" borderId="7" xfId="0" applyNumberFormat="1" applyFont="1" applyFill="1" applyBorder="1"/>
    <xf numFmtId="165" fontId="5" fillId="3" borderId="4" xfId="0" applyNumberFormat="1" applyFont="1" applyFill="1" applyBorder="1"/>
    <xf numFmtId="164" fontId="3" fillId="3" borderId="7" xfId="0" applyNumberFormat="1" applyFont="1" applyFill="1" applyBorder="1"/>
    <xf numFmtId="164" fontId="3" fillId="3" borderId="9" xfId="0" applyNumberFormat="1" applyFont="1" applyFill="1" applyBorder="1"/>
    <xf numFmtId="0" fontId="3" fillId="2" borderId="2" xfId="0" applyFont="1" applyFill="1" applyBorder="1"/>
    <xf numFmtId="0" fontId="3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2" borderId="3" xfId="3" applyFont="1" applyFill="1" applyBorder="1" applyAlignment="1">
      <alignment horizontal="left" vertical="center" wrapText="1"/>
    </xf>
    <xf numFmtId="4" fontId="5" fillId="2" borderId="3" xfId="4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9" xfId="0" applyFont="1" applyFill="1" applyBorder="1"/>
    <xf numFmtId="0" fontId="3" fillId="3" borderId="5" xfId="0" applyFont="1" applyFill="1" applyBorder="1"/>
    <xf numFmtId="0" fontId="5" fillId="2" borderId="2" xfId="3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/>
    </xf>
    <xf numFmtId="3" fontId="3" fillId="0" borderId="3" xfId="0" applyNumberFormat="1" applyFont="1" applyBorder="1"/>
    <xf numFmtId="49" fontId="2" fillId="0" borderId="7" xfId="0" applyNumberFormat="1" applyFont="1" applyFill="1" applyBorder="1" applyAlignment="1">
      <alignment horizontal="left"/>
    </xf>
    <xf numFmtId="3" fontId="3" fillId="0" borderId="4" xfId="0" applyNumberFormat="1" applyFont="1" applyBorder="1"/>
    <xf numFmtId="49" fontId="2" fillId="0" borderId="9" xfId="0" applyNumberFormat="1" applyFont="1" applyFill="1" applyBorder="1" applyAlignment="1">
      <alignment horizontal="left"/>
    </xf>
    <xf numFmtId="3" fontId="3" fillId="0" borderId="5" xfId="0" applyNumberFormat="1" applyFont="1" applyBorder="1"/>
    <xf numFmtId="165" fontId="2" fillId="2" borderId="5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wrapText="1"/>
    </xf>
    <xf numFmtId="4" fontId="3" fillId="0" borderId="1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3" borderId="3" xfId="0" applyNumberFormat="1" applyFont="1" applyFill="1" applyBorder="1"/>
    <xf numFmtId="3" fontId="2" fillId="3" borderId="5" xfId="0" applyNumberFormat="1" applyFont="1" applyFill="1" applyBorder="1"/>
    <xf numFmtId="164" fontId="2" fillId="3" borderId="5" xfId="0" applyNumberFormat="1" applyFont="1" applyFill="1" applyBorder="1"/>
    <xf numFmtId="3" fontId="5" fillId="2" borderId="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5" fontId="2" fillId="2" borderId="5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/>
    </xf>
    <xf numFmtId="4" fontId="5" fillId="2" borderId="2" xfId="4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3" fontId="5" fillId="0" borderId="3" xfId="4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5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2" fillId="0" borderId="4" xfId="5" applyNumberFormat="1" applyFont="1" applyFill="1" applyBorder="1" applyAlignment="1">
      <alignment horizontal="left"/>
    </xf>
    <xf numFmtId="164" fontId="3" fillId="0" borderId="4" xfId="0" applyNumberFormat="1" applyFont="1" applyFill="1" applyBorder="1"/>
    <xf numFmtId="164" fontId="5" fillId="0" borderId="4" xfId="0" applyNumberFormat="1" applyFont="1" applyFill="1" applyBorder="1"/>
    <xf numFmtId="0" fontId="5" fillId="0" borderId="4" xfId="0" applyFont="1" applyBorder="1"/>
    <xf numFmtId="49" fontId="2" fillId="0" borderId="5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165" fontId="3" fillId="0" borderId="0" xfId="0" applyNumberFormat="1" applyFont="1" applyFill="1" applyBorder="1"/>
    <xf numFmtId="49" fontId="2" fillId="0" borderId="4" xfId="6" applyNumberFormat="1" applyFont="1" applyFill="1" applyBorder="1" applyAlignment="1">
      <alignment horizontal="left"/>
    </xf>
    <xf numFmtId="49" fontId="2" fillId="0" borderId="4" xfId="7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right" vertical="center"/>
    </xf>
    <xf numFmtId="0" fontId="5" fillId="2" borderId="3" xfId="3" applyFont="1" applyFill="1" applyBorder="1" applyAlignment="1">
      <alignment horizontal="center" vertical="center" wrapText="1"/>
    </xf>
    <xf numFmtId="49" fontId="2" fillId="0" borderId="3" xfId="8" applyNumberFormat="1" applyFont="1" applyFill="1" applyBorder="1" applyAlignment="1">
      <alignment horizontal="left"/>
    </xf>
    <xf numFmtId="49" fontId="2" fillId="0" borderId="4" xfId="8" applyNumberFormat="1" applyFont="1" applyFill="1" applyBorder="1" applyAlignment="1">
      <alignment horizontal="left"/>
    </xf>
    <xf numFmtId="49" fontId="2" fillId="0" borderId="5" xfId="8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49" fontId="2" fillId="0" borderId="3" xfId="9" applyNumberFormat="1" applyFont="1" applyFill="1" applyBorder="1" applyAlignment="1">
      <alignment horizontal="left"/>
    </xf>
    <xf numFmtId="49" fontId="2" fillId="0" borderId="4" xfId="9" applyNumberFormat="1" applyFont="1" applyFill="1" applyBorder="1" applyAlignment="1">
      <alignment horizontal="left"/>
    </xf>
    <xf numFmtId="49" fontId="2" fillId="0" borderId="5" xfId="9" applyNumberFormat="1" applyFont="1" applyFill="1" applyBorder="1" applyAlignment="1">
      <alignment horizontal="left"/>
    </xf>
    <xf numFmtId="49" fontId="2" fillId="0" borderId="3" xfId="10" applyNumberFormat="1" applyFont="1" applyFill="1" applyBorder="1" applyAlignment="1">
      <alignment horizontal="left"/>
    </xf>
    <xf numFmtId="49" fontId="2" fillId="0" borderId="4" xfId="10" applyNumberFormat="1" applyFont="1" applyFill="1" applyBorder="1" applyAlignment="1">
      <alignment horizontal="left"/>
    </xf>
    <xf numFmtId="49" fontId="2" fillId="0" borderId="5" xfId="10" applyNumberFormat="1" applyFont="1" applyFill="1" applyBorder="1" applyAlignment="1">
      <alignment horizontal="left"/>
    </xf>
    <xf numFmtId="49" fontId="2" fillId="0" borderId="3" xfId="11" applyNumberFormat="1" applyFont="1" applyFill="1" applyBorder="1" applyAlignment="1">
      <alignment horizontal="left"/>
    </xf>
    <xf numFmtId="49" fontId="2" fillId="0" borderId="4" xfId="11" applyNumberFormat="1" applyFont="1" applyFill="1" applyBorder="1" applyAlignment="1">
      <alignment horizontal="left"/>
    </xf>
    <xf numFmtId="49" fontId="2" fillId="0" borderId="5" xfId="11" applyNumberFormat="1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3" fillId="3" borderId="0" xfId="0" applyFont="1" applyFill="1" applyBorder="1"/>
    <xf numFmtId="0" fontId="12" fillId="0" borderId="2" xfId="0" applyFont="1" applyBorder="1" applyAlignment="1">
      <alignment vertical="center" wrapText="1"/>
    </xf>
    <xf numFmtId="0" fontId="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6" fontId="12" fillId="2" borderId="2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6" fontId="12" fillId="0" borderId="2" xfId="1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3" fontId="3" fillId="3" borderId="0" xfId="0" applyNumberFormat="1" applyFont="1" applyFill="1" applyAlignment="1">
      <alignment vertical="center" wrapText="1"/>
    </xf>
    <xf numFmtId="4" fontId="4" fillId="3" borderId="0" xfId="0" applyNumberFormat="1" applyFont="1" applyFill="1"/>
    <xf numFmtId="0" fontId="14" fillId="0" borderId="0" xfId="0" applyFont="1"/>
    <xf numFmtId="0" fontId="13" fillId="0" borderId="1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2" fillId="0" borderId="2" xfId="1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3" fillId="3" borderId="14" xfId="0" applyNumberFormat="1" applyFont="1" applyFill="1" applyBorder="1"/>
    <xf numFmtId="165" fontId="3" fillId="3" borderId="8" xfId="0" applyNumberFormat="1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3" fontId="15" fillId="4" borderId="17" xfId="0" applyNumberFormat="1" applyFont="1" applyFill="1" applyBorder="1" applyAlignment="1">
      <alignment horizontal="center" vertical="center"/>
    </xf>
    <xf numFmtId="0" fontId="18" fillId="3" borderId="0" xfId="0" applyFont="1" applyFill="1"/>
    <xf numFmtId="165" fontId="2" fillId="0" borderId="0" xfId="0" applyNumberFormat="1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3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65" fontId="3" fillId="0" borderId="16" xfId="0" applyNumberFormat="1" applyFont="1" applyFill="1" applyBorder="1"/>
    <xf numFmtId="165" fontId="5" fillId="0" borderId="1" xfId="0" applyNumberFormat="1" applyFont="1" applyFill="1" applyBorder="1"/>
  </cellXfs>
  <cellStyles count="12">
    <cellStyle name="Millares" xfId="1" builtinId="3"/>
    <cellStyle name="Millares 2" xfId="4"/>
    <cellStyle name="Normal" xfId="0" builtinId="0"/>
    <cellStyle name="Normal 10" xfId="8"/>
    <cellStyle name="Normal 11" xfId="9"/>
    <cellStyle name="Normal 12" xfId="10"/>
    <cellStyle name="Normal 13" xfId="11"/>
    <cellStyle name="Normal 2 2" xfId="3"/>
    <cellStyle name="Normal 4" xfId="2"/>
    <cellStyle name="Normal 9" xfId="6"/>
    <cellStyle name="Normal 9 10" xfId="7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311181</xdr:colOff>
      <xdr:row>51</xdr:row>
      <xdr:rowOff>129127</xdr:rowOff>
    </xdr:from>
    <xdr:ext cx="1595309" cy="387286"/>
    <xdr:sp macro="" textlink="">
      <xdr:nvSpPr>
        <xdr:cNvPr id="2" name="2 Rectángulo"/>
        <xdr:cNvSpPr/>
      </xdr:nvSpPr>
      <xdr:spPr>
        <a:xfrm>
          <a:off x="2597181" y="99398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692181</xdr:colOff>
      <xdr:row>61</xdr:row>
      <xdr:rowOff>138652</xdr:rowOff>
    </xdr:from>
    <xdr:ext cx="1595309" cy="387286"/>
    <xdr:sp macro="" textlink="">
      <xdr:nvSpPr>
        <xdr:cNvPr id="3" name="3 Rectángulo"/>
        <xdr:cNvSpPr/>
      </xdr:nvSpPr>
      <xdr:spPr>
        <a:xfrm>
          <a:off x="4016406" y="1193060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844581</xdr:colOff>
      <xdr:row>69</xdr:row>
      <xdr:rowOff>310102</xdr:rowOff>
    </xdr:from>
    <xdr:ext cx="1595309" cy="387286"/>
    <xdr:sp macro="" textlink="">
      <xdr:nvSpPr>
        <xdr:cNvPr id="4" name="4 Rectángulo"/>
        <xdr:cNvSpPr/>
      </xdr:nvSpPr>
      <xdr:spPr>
        <a:xfrm>
          <a:off x="3130581" y="1350222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2797206</xdr:colOff>
      <xdr:row>142</xdr:row>
      <xdr:rowOff>329152</xdr:rowOff>
    </xdr:from>
    <xdr:ext cx="1595309" cy="387286"/>
    <xdr:sp macro="" textlink="">
      <xdr:nvSpPr>
        <xdr:cNvPr id="5" name="5 Rectángulo"/>
        <xdr:cNvSpPr/>
      </xdr:nvSpPr>
      <xdr:spPr>
        <a:xfrm>
          <a:off x="2282856" y="2866602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</a:t>
          </a:r>
          <a:r>
            <a:rPr lang="es-ES" sz="2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 APLICA</a:t>
          </a:r>
          <a:endParaRPr lang="es-ES" sz="2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330231</xdr:colOff>
      <xdr:row>149</xdr:row>
      <xdr:rowOff>262477</xdr:rowOff>
    </xdr:from>
    <xdr:ext cx="1595309" cy="387286"/>
    <xdr:sp macro="" textlink="">
      <xdr:nvSpPr>
        <xdr:cNvPr id="6" name="6 Rectángulo"/>
        <xdr:cNvSpPr/>
      </xdr:nvSpPr>
      <xdr:spPr>
        <a:xfrm>
          <a:off x="2616231" y="2964710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816006</xdr:colOff>
      <xdr:row>177</xdr:row>
      <xdr:rowOff>43402</xdr:rowOff>
    </xdr:from>
    <xdr:ext cx="1595309" cy="387286"/>
    <xdr:sp macro="" textlink="">
      <xdr:nvSpPr>
        <xdr:cNvPr id="7" name="7 Rectángulo"/>
        <xdr:cNvSpPr/>
      </xdr:nvSpPr>
      <xdr:spPr>
        <a:xfrm>
          <a:off x="3102006" y="346667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</a:t>
          </a:r>
          <a:r>
            <a:rPr lang="es-ES" sz="2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 APLICA</a:t>
          </a:r>
          <a:endParaRPr lang="es-ES" sz="2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835056</xdr:colOff>
      <xdr:row>186</xdr:row>
      <xdr:rowOff>100552</xdr:rowOff>
    </xdr:from>
    <xdr:ext cx="1595309" cy="387286"/>
    <xdr:sp macro="" textlink="">
      <xdr:nvSpPr>
        <xdr:cNvPr id="8" name="8 Rectángulo"/>
        <xdr:cNvSpPr/>
      </xdr:nvSpPr>
      <xdr:spPr>
        <a:xfrm>
          <a:off x="3121056" y="364193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873156</xdr:colOff>
      <xdr:row>194</xdr:row>
      <xdr:rowOff>24352</xdr:rowOff>
    </xdr:from>
    <xdr:ext cx="1595309" cy="387286"/>
    <xdr:sp macro="" textlink="">
      <xdr:nvSpPr>
        <xdr:cNvPr id="9" name="9 Rectángulo"/>
        <xdr:cNvSpPr/>
      </xdr:nvSpPr>
      <xdr:spPr>
        <a:xfrm>
          <a:off x="3159156" y="3867680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964472</xdr:colOff>
      <xdr:row>201</xdr:row>
      <xdr:rowOff>59823</xdr:rowOff>
    </xdr:from>
    <xdr:ext cx="1595309" cy="387286"/>
    <xdr:sp macro="" textlink="">
      <xdr:nvSpPr>
        <xdr:cNvPr id="10" name="11 Rectángulo"/>
        <xdr:cNvSpPr/>
      </xdr:nvSpPr>
      <xdr:spPr>
        <a:xfrm>
          <a:off x="3250472" y="40455348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showGridLines="0" tabSelected="1" workbookViewId="0">
      <selection activeCell="B3" sqref="B3:G3"/>
    </sheetView>
  </sheetViews>
  <sheetFormatPr baseColWidth="10" defaultRowHeight="12.75" x14ac:dyDescent="0.2"/>
  <cols>
    <col min="1" max="1" width="11.42578125" style="3"/>
    <col min="2" max="2" width="79.85546875" style="7" customWidth="1"/>
    <col min="3" max="3" width="18.5703125" style="7" customWidth="1"/>
    <col min="4" max="4" width="19.5703125" style="7" customWidth="1"/>
    <col min="5" max="5" width="18.42578125" style="7" customWidth="1"/>
    <col min="6" max="6" width="17.140625" style="7" customWidth="1"/>
    <col min="7" max="7" width="14.85546875" style="7" bestFit="1" customWidth="1"/>
    <col min="8" max="16384" width="11.42578125" style="3"/>
  </cols>
  <sheetData>
    <row r="1" spans="2:7" ht="4.5" customHeight="1" x14ac:dyDescent="0.2">
      <c r="B1" s="1"/>
      <c r="C1" s="1"/>
      <c r="D1" s="1"/>
      <c r="E1" s="1"/>
      <c r="F1" s="1"/>
      <c r="G1" s="2"/>
    </row>
    <row r="2" spans="2:7" x14ac:dyDescent="0.2">
      <c r="B2" s="1" t="s">
        <v>0</v>
      </c>
      <c r="C2" s="1"/>
      <c r="D2" s="1"/>
      <c r="E2" s="1"/>
      <c r="F2" s="1"/>
      <c r="G2" s="1"/>
    </row>
    <row r="3" spans="2:7" ht="24" customHeight="1" x14ac:dyDescent="0.2">
      <c r="B3" s="1" t="s">
        <v>1</v>
      </c>
      <c r="C3" s="1"/>
      <c r="D3" s="1"/>
      <c r="E3" s="1"/>
      <c r="F3" s="1"/>
      <c r="G3" s="1"/>
    </row>
    <row r="4" spans="2:7" x14ac:dyDescent="0.2">
      <c r="B4" s="4"/>
      <c r="C4" s="5"/>
      <c r="D4" s="6"/>
      <c r="E4" s="6"/>
      <c r="F4" s="6"/>
    </row>
    <row r="5" spans="2:7" x14ac:dyDescent="0.2">
      <c r="B5" s="8" t="s">
        <v>2</v>
      </c>
      <c r="C5" s="9" t="s">
        <v>3</v>
      </c>
      <c r="D5" s="10"/>
      <c r="E5" s="11"/>
      <c r="F5" s="12"/>
    </row>
    <row r="6" spans="2:7" x14ac:dyDescent="0.2">
      <c r="B6" s="8"/>
      <c r="C6" s="13"/>
      <c r="D6" s="14"/>
      <c r="E6" s="15"/>
      <c r="F6" s="16"/>
    </row>
    <row r="7" spans="2:7" x14ac:dyDescent="0.2">
      <c r="B7" s="8"/>
      <c r="C7" s="13"/>
      <c r="D7" s="14"/>
      <c r="E7" s="15"/>
      <c r="F7" s="16"/>
    </row>
    <row r="8" spans="2:7" x14ac:dyDescent="0.2">
      <c r="B8" s="17" t="s">
        <v>4</v>
      </c>
      <c r="C8" s="17"/>
      <c r="D8" s="17"/>
      <c r="E8" s="17"/>
      <c r="F8" s="17"/>
    </row>
    <row r="9" spans="2:7" x14ac:dyDescent="0.2">
      <c r="B9" s="18"/>
      <c r="C9" s="13"/>
      <c r="D9" s="14"/>
      <c r="E9" s="15"/>
      <c r="F9" s="16"/>
    </row>
    <row r="10" spans="2:7" x14ac:dyDescent="0.2">
      <c r="B10" s="19" t="s">
        <v>5</v>
      </c>
      <c r="C10" s="20"/>
      <c r="D10" s="6"/>
      <c r="E10" s="6"/>
      <c r="F10" s="6"/>
    </row>
    <row r="11" spans="2:7" x14ac:dyDescent="0.2">
      <c r="B11" s="21"/>
      <c r="C11" s="5"/>
      <c r="D11" s="6"/>
      <c r="E11" s="6"/>
      <c r="F11" s="6"/>
    </row>
    <row r="12" spans="2:7" x14ac:dyDescent="0.2">
      <c r="B12" s="22" t="s">
        <v>6</v>
      </c>
      <c r="C12" s="5"/>
      <c r="D12" s="6"/>
      <c r="E12" s="6"/>
      <c r="F12" s="6"/>
    </row>
    <row r="13" spans="2:7" x14ac:dyDescent="0.2">
      <c r="C13" s="5"/>
    </row>
    <row r="14" spans="2:7" x14ac:dyDescent="0.2">
      <c r="B14" s="23" t="s">
        <v>7</v>
      </c>
      <c r="C14" s="15"/>
      <c r="D14" s="15"/>
      <c r="E14" s="15"/>
    </row>
    <row r="15" spans="2:7" x14ac:dyDescent="0.2">
      <c r="B15" s="24"/>
      <c r="C15" s="15"/>
      <c r="D15" s="15"/>
      <c r="E15" s="15"/>
    </row>
    <row r="16" spans="2:7" ht="20.25" customHeight="1" x14ac:dyDescent="0.2">
      <c r="B16" s="25" t="s">
        <v>8</v>
      </c>
      <c r="C16" s="26" t="s">
        <v>9</v>
      </c>
      <c r="D16" s="26" t="s">
        <v>10</v>
      </c>
      <c r="E16" s="26" t="s">
        <v>11</v>
      </c>
    </row>
    <row r="17" spans="2:5" x14ac:dyDescent="0.2">
      <c r="B17" s="27" t="s">
        <v>12</v>
      </c>
      <c r="C17" s="28"/>
      <c r="D17" s="28">
        <v>0</v>
      </c>
      <c r="E17" s="28">
        <v>0</v>
      </c>
    </row>
    <row r="18" spans="2:5" x14ac:dyDescent="0.2">
      <c r="B18" s="29"/>
      <c r="C18" s="30"/>
      <c r="D18" s="30">
        <v>0</v>
      </c>
      <c r="E18" s="30">
        <v>0</v>
      </c>
    </row>
    <row r="19" spans="2:5" ht="38.25" x14ac:dyDescent="0.2">
      <c r="B19" s="29" t="s">
        <v>13</v>
      </c>
      <c r="C19" s="31">
        <v>5636650.5499999998</v>
      </c>
      <c r="D19" s="32" t="s">
        <v>14</v>
      </c>
      <c r="E19" s="30">
        <v>0</v>
      </c>
    </row>
    <row r="20" spans="2:5" x14ac:dyDescent="0.2">
      <c r="B20" s="29"/>
      <c r="C20" s="30"/>
      <c r="D20" s="30">
        <v>0</v>
      </c>
      <c r="E20" s="30">
        <v>0</v>
      </c>
    </row>
    <row r="21" spans="2:5" x14ac:dyDescent="0.2">
      <c r="B21" s="33" t="s">
        <v>15</v>
      </c>
      <c r="C21" s="34"/>
      <c r="D21" s="34">
        <v>0</v>
      </c>
      <c r="E21" s="34">
        <v>0</v>
      </c>
    </row>
    <row r="22" spans="2:5" x14ac:dyDescent="0.2">
      <c r="B22" s="24"/>
      <c r="C22" s="35">
        <f>SUM(C17:C21)</f>
        <v>5636650.5499999998</v>
      </c>
      <c r="D22" s="26"/>
      <c r="E22" s="26">
        <f t="shared" ref="E22" si="0">SUM(E17:E21)</f>
        <v>0</v>
      </c>
    </row>
    <row r="23" spans="2:5" x14ac:dyDescent="0.2">
      <c r="B23" s="24"/>
      <c r="C23" s="15"/>
      <c r="D23" s="15"/>
      <c r="E23" s="15"/>
    </row>
    <row r="24" spans="2:5" x14ac:dyDescent="0.2">
      <c r="B24" s="24"/>
      <c r="C24" s="15"/>
      <c r="D24" s="15"/>
      <c r="E24" s="15"/>
    </row>
    <row r="25" spans="2:5" x14ac:dyDescent="0.2">
      <c r="B25" s="23" t="s">
        <v>16</v>
      </c>
      <c r="C25" s="36"/>
      <c r="D25" s="15"/>
      <c r="E25" s="15"/>
    </row>
    <row r="27" spans="2:5" ht="18.75" customHeight="1" x14ac:dyDescent="0.2">
      <c r="B27" s="25" t="s">
        <v>17</v>
      </c>
      <c r="C27" s="26" t="s">
        <v>9</v>
      </c>
      <c r="D27" s="26" t="s">
        <v>18</v>
      </c>
      <c r="E27" s="26" t="s">
        <v>19</v>
      </c>
    </row>
    <row r="28" spans="2:5" x14ac:dyDescent="0.2">
      <c r="B28" s="29" t="s">
        <v>20</v>
      </c>
      <c r="C28" s="31">
        <v>116380</v>
      </c>
      <c r="D28" s="30"/>
      <c r="E28" s="30"/>
    </row>
    <row r="29" spans="2:5" x14ac:dyDescent="0.2">
      <c r="B29" s="29"/>
      <c r="C29" s="30"/>
      <c r="D29" s="30"/>
      <c r="E29" s="30"/>
    </row>
    <row r="30" spans="2:5" ht="14.25" customHeight="1" x14ac:dyDescent="0.2">
      <c r="B30" s="29" t="s">
        <v>21</v>
      </c>
      <c r="C30" s="30"/>
      <c r="D30" s="30"/>
      <c r="E30" s="30"/>
    </row>
    <row r="31" spans="2:5" ht="14.25" customHeight="1" x14ac:dyDescent="0.2">
      <c r="B31" s="29"/>
      <c r="C31" s="30"/>
      <c r="D31" s="30"/>
      <c r="E31" s="30"/>
    </row>
    <row r="32" spans="2:5" ht="14.25" customHeight="1" x14ac:dyDescent="0.2">
      <c r="B32" s="33"/>
      <c r="C32" s="34"/>
      <c r="D32" s="34"/>
      <c r="E32" s="34"/>
    </row>
    <row r="33" spans="1:8" s="7" customFormat="1" ht="14.25" customHeight="1" x14ac:dyDescent="0.2">
      <c r="A33" s="3"/>
      <c r="C33" s="37">
        <f>SUM(C28:C32)</f>
        <v>116380</v>
      </c>
      <c r="D33" s="26">
        <f t="shared" ref="D33:E33" si="1">SUM(D28:D32)</f>
        <v>0</v>
      </c>
      <c r="E33" s="26">
        <f t="shared" si="1"/>
        <v>0</v>
      </c>
      <c r="H33" s="3"/>
    </row>
    <row r="34" spans="1:8" s="76" customFormat="1" ht="14.25" customHeight="1" x14ac:dyDescent="0.2">
      <c r="A34" s="78"/>
      <c r="C34" s="205"/>
      <c r="D34" s="77"/>
      <c r="E34" s="77"/>
      <c r="H34" s="78"/>
    </row>
    <row r="35" spans="1:8" s="76" customFormat="1" ht="14.25" customHeight="1" x14ac:dyDescent="0.2">
      <c r="A35" s="78"/>
      <c r="C35" s="205"/>
      <c r="D35" s="77"/>
      <c r="E35" s="77"/>
      <c r="H35" s="78"/>
    </row>
    <row r="36" spans="1:8" s="7" customFormat="1" ht="14.25" customHeight="1" x14ac:dyDescent="0.2">
      <c r="A36" s="3"/>
      <c r="C36" s="38"/>
      <c r="D36" s="38"/>
      <c r="E36" s="38"/>
      <c r="H36" s="3"/>
    </row>
    <row r="37" spans="1:8" s="7" customFormat="1" ht="23.25" customHeight="1" x14ac:dyDescent="0.2">
      <c r="A37" s="3"/>
      <c r="B37" s="25" t="s">
        <v>22</v>
      </c>
      <c r="C37" s="26" t="s">
        <v>9</v>
      </c>
      <c r="D37" s="26" t="s">
        <v>23</v>
      </c>
      <c r="E37" s="26" t="s">
        <v>24</v>
      </c>
      <c r="F37" s="26" t="s">
        <v>25</v>
      </c>
      <c r="H37" s="3"/>
    </row>
    <row r="38" spans="1:8" s="7" customFormat="1" ht="14.25" customHeight="1" x14ac:dyDescent="0.2">
      <c r="A38" s="3"/>
      <c r="B38" s="29" t="s">
        <v>26</v>
      </c>
      <c r="C38" s="39">
        <v>48663.54</v>
      </c>
      <c r="D38" s="30"/>
      <c r="E38" s="30"/>
      <c r="F38" s="30"/>
      <c r="H38" s="3"/>
    </row>
    <row r="39" spans="1:8" s="7" customFormat="1" ht="14.25" customHeight="1" x14ac:dyDescent="0.2">
      <c r="A39" s="3"/>
      <c r="B39" s="29" t="s">
        <v>27</v>
      </c>
      <c r="C39" s="39">
        <v>0.19</v>
      </c>
      <c r="D39" s="30"/>
      <c r="E39" s="30"/>
      <c r="F39" s="30"/>
      <c r="H39" s="3"/>
    </row>
    <row r="40" spans="1:8" s="7" customFormat="1" ht="14.25" customHeight="1" x14ac:dyDescent="0.2">
      <c r="A40" s="3"/>
      <c r="B40" s="29" t="s">
        <v>28</v>
      </c>
      <c r="C40" s="39">
        <v>90513.41</v>
      </c>
      <c r="D40" s="30" t="s">
        <v>29</v>
      </c>
      <c r="E40" s="30"/>
      <c r="F40" s="30"/>
      <c r="H40" s="3"/>
    </row>
    <row r="41" spans="1:8" s="7" customFormat="1" ht="14.25" customHeight="1" x14ac:dyDescent="0.2">
      <c r="A41" s="3"/>
      <c r="B41" s="29" t="s">
        <v>30</v>
      </c>
      <c r="C41" s="40">
        <f>SUM(C38:C40)</f>
        <v>139177.14000000001</v>
      </c>
      <c r="D41" s="30"/>
      <c r="E41" s="30"/>
      <c r="F41" s="30"/>
      <c r="H41" s="3"/>
    </row>
    <row r="42" spans="1:8" s="7" customFormat="1" ht="14.25" customHeight="1" x14ac:dyDescent="0.2">
      <c r="A42" s="3"/>
      <c r="B42" s="29"/>
      <c r="C42" s="39"/>
      <c r="D42" s="30"/>
      <c r="E42" s="30"/>
      <c r="F42" s="30"/>
      <c r="H42" s="3"/>
    </row>
    <row r="43" spans="1:8" s="7" customFormat="1" ht="14.25" customHeight="1" x14ac:dyDescent="0.2">
      <c r="A43" s="3"/>
      <c r="B43" s="29" t="s">
        <v>31</v>
      </c>
      <c r="C43" s="39">
        <v>0</v>
      </c>
      <c r="D43" s="30"/>
      <c r="E43" s="30"/>
      <c r="F43" s="30"/>
      <c r="H43" s="3"/>
    </row>
    <row r="44" spans="1:8" s="7" customFormat="1" ht="14.25" customHeight="1" x14ac:dyDescent="0.2">
      <c r="A44" s="3"/>
      <c r="B44" s="33"/>
      <c r="C44" s="41"/>
      <c r="D44" s="34"/>
      <c r="E44" s="34"/>
      <c r="F44" s="34"/>
      <c r="H44" s="3"/>
    </row>
    <row r="45" spans="1:8" s="7" customFormat="1" ht="14.25" customHeight="1" x14ac:dyDescent="0.2">
      <c r="A45" s="3"/>
      <c r="C45" s="35">
        <f>C41+C43</f>
        <v>139177.14000000001</v>
      </c>
      <c r="D45" s="26">
        <f>SUM(D37:D44)</f>
        <v>0</v>
      </c>
      <c r="E45" s="26">
        <f>SUM(E37:E44)</f>
        <v>0</v>
      </c>
      <c r="F45" s="26">
        <f>SUM(F37:F44)</f>
        <v>0</v>
      </c>
      <c r="H45" s="3"/>
    </row>
    <row r="46" spans="1:8" s="7" customFormat="1" ht="14.25" customHeight="1" x14ac:dyDescent="0.2">
      <c r="A46" s="3"/>
      <c r="H46" s="3"/>
    </row>
    <row r="47" spans="1:8" s="7" customFormat="1" ht="14.25" customHeight="1" x14ac:dyDescent="0.2">
      <c r="A47" s="3"/>
      <c r="H47" s="3"/>
    </row>
    <row r="48" spans="1:8" ht="14.25" customHeight="1" x14ac:dyDescent="0.2"/>
    <row r="49" spans="2:7" ht="14.25" customHeight="1" x14ac:dyDescent="0.2">
      <c r="B49" s="23" t="s">
        <v>32</v>
      </c>
    </row>
    <row r="50" spans="2:7" ht="14.25" customHeight="1" x14ac:dyDescent="0.2">
      <c r="B50" s="42"/>
    </row>
    <row r="51" spans="2:7" ht="24" customHeight="1" x14ac:dyDescent="0.2">
      <c r="B51" s="25" t="s">
        <v>33</v>
      </c>
      <c r="C51" s="26" t="s">
        <v>9</v>
      </c>
      <c r="D51" s="26" t="s">
        <v>34</v>
      </c>
    </row>
    <row r="52" spans="2:7" ht="14.25" customHeight="1" x14ac:dyDescent="0.2">
      <c r="B52" s="27" t="s">
        <v>35</v>
      </c>
      <c r="C52" s="28"/>
      <c r="D52" s="28">
        <v>0</v>
      </c>
    </row>
    <row r="53" spans="2:7" ht="14.25" customHeight="1" x14ac:dyDescent="0.2">
      <c r="B53" s="29"/>
      <c r="C53" s="30"/>
      <c r="D53" s="30">
        <v>0</v>
      </c>
    </row>
    <row r="54" spans="2:7" ht="14.25" customHeight="1" x14ac:dyDescent="0.2">
      <c r="B54" s="29" t="s">
        <v>36</v>
      </c>
      <c r="C54" s="30"/>
      <c r="D54" s="30"/>
    </row>
    <row r="55" spans="2:7" ht="14.25" customHeight="1" x14ac:dyDescent="0.2">
      <c r="B55" s="33"/>
      <c r="C55" s="34"/>
      <c r="D55" s="34">
        <v>0</v>
      </c>
    </row>
    <row r="56" spans="2:7" ht="14.25" customHeight="1" x14ac:dyDescent="0.2">
      <c r="B56" s="43"/>
      <c r="C56" s="26">
        <f>SUM(C51:C55)</f>
        <v>0</v>
      </c>
      <c r="D56" s="26"/>
    </row>
    <row r="57" spans="2:7" ht="14.25" customHeight="1" x14ac:dyDescent="0.2">
      <c r="B57" s="43"/>
      <c r="C57" s="44"/>
      <c r="D57" s="44"/>
    </row>
    <row r="58" spans="2:7" ht="14.25" customHeight="1" x14ac:dyDescent="0.2"/>
    <row r="59" spans="2:7" ht="14.25" customHeight="1" x14ac:dyDescent="0.2">
      <c r="B59" s="23" t="s">
        <v>37</v>
      </c>
    </row>
    <row r="60" spans="2:7" ht="14.25" customHeight="1" x14ac:dyDescent="0.2">
      <c r="B60" s="42"/>
    </row>
    <row r="61" spans="2:7" ht="27.75" customHeight="1" x14ac:dyDescent="0.2">
      <c r="B61" s="25" t="s">
        <v>38</v>
      </c>
      <c r="C61" s="26" t="s">
        <v>9</v>
      </c>
      <c r="D61" s="26" t="s">
        <v>10</v>
      </c>
      <c r="E61" s="26" t="s">
        <v>39</v>
      </c>
      <c r="F61" s="45" t="s">
        <v>40</v>
      </c>
      <c r="G61" s="46" t="s">
        <v>41</v>
      </c>
    </row>
    <row r="62" spans="2:7" ht="14.25" customHeight="1" x14ac:dyDescent="0.2">
      <c r="B62" s="47" t="s">
        <v>42</v>
      </c>
      <c r="C62" s="28"/>
      <c r="D62" s="28">
        <v>0</v>
      </c>
      <c r="E62" s="28">
        <v>0</v>
      </c>
      <c r="F62" s="30">
        <v>0</v>
      </c>
      <c r="G62" s="48">
        <v>0</v>
      </c>
    </row>
    <row r="63" spans="2:7" ht="14.25" customHeight="1" x14ac:dyDescent="0.2">
      <c r="B63" s="47"/>
      <c r="C63" s="30"/>
      <c r="D63" s="30">
        <v>0</v>
      </c>
      <c r="E63" s="30">
        <v>0</v>
      </c>
      <c r="F63" s="30">
        <v>0</v>
      </c>
      <c r="G63" s="48">
        <v>0</v>
      </c>
    </row>
    <row r="64" spans="2:7" ht="14.25" customHeight="1" x14ac:dyDescent="0.2">
      <c r="B64" s="47"/>
      <c r="C64" s="30"/>
      <c r="D64" s="30">
        <v>0</v>
      </c>
      <c r="E64" s="30">
        <v>0</v>
      </c>
      <c r="F64" s="30">
        <v>0</v>
      </c>
      <c r="G64" s="48">
        <v>0</v>
      </c>
    </row>
    <row r="65" spans="2:7" ht="14.25" customHeight="1" x14ac:dyDescent="0.2">
      <c r="B65" s="49"/>
      <c r="C65" s="34"/>
      <c r="D65" s="34">
        <v>0</v>
      </c>
      <c r="E65" s="34">
        <v>0</v>
      </c>
      <c r="F65" s="34">
        <v>0</v>
      </c>
      <c r="G65" s="50">
        <v>0</v>
      </c>
    </row>
    <row r="66" spans="2:7" ht="15" customHeight="1" x14ac:dyDescent="0.2">
      <c r="B66" s="43"/>
      <c r="C66" s="26">
        <f>SUM(C61:C65)</f>
        <v>0</v>
      </c>
      <c r="D66" s="51">
        <v>0</v>
      </c>
      <c r="E66" s="52">
        <v>0</v>
      </c>
      <c r="F66" s="52">
        <v>0</v>
      </c>
      <c r="G66" s="53">
        <v>0</v>
      </c>
    </row>
    <row r="67" spans="2:7" x14ac:dyDescent="0.2">
      <c r="B67" s="43"/>
      <c r="C67" s="54"/>
      <c r="D67" s="54"/>
      <c r="E67" s="54"/>
      <c r="F67" s="54"/>
      <c r="G67" s="54"/>
    </row>
    <row r="68" spans="2:7" x14ac:dyDescent="0.2">
      <c r="B68" s="43"/>
      <c r="C68" s="54"/>
      <c r="D68" s="54"/>
      <c r="E68" s="54"/>
      <c r="F68" s="54"/>
      <c r="G68" s="54"/>
    </row>
    <row r="69" spans="2:7" x14ac:dyDescent="0.2">
      <c r="B69" s="43"/>
      <c r="C69" s="54"/>
      <c r="D69" s="54"/>
      <c r="E69" s="54"/>
      <c r="F69" s="54"/>
      <c r="G69" s="54"/>
    </row>
    <row r="70" spans="2:7" ht="26.25" customHeight="1" x14ac:dyDescent="0.2">
      <c r="B70" s="25" t="s">
        <v>43</v>
      </c>
      <c r="C70" s="26" t="s">
        <v>9</v>
      </c>
      <c r="D70" s="26" t="s">
        <v>10</v>
      </c>
      <c r="E70" s="26" t="s">
        <v>44</v>
      </c>
      <c r="F70" s="54"/>
      <c r="G70" s="54"/>
    </row>
    <row r="71" spans="2:7" x14ac:dyDescent="0.2">
      <c r="B71" s="29" t="s">
        <v>45</v>
      </c>
      <c r="C71" s="30"/>
      <c r="D71" s="30">
        <v>0</v>
      </c>
      <c r="E71" s="30">
        <v>0</v>
      </c>
      <c r="F71" s="54"/>
      <c r="G71" s="54"/>
    </row>
    <row r="72" spans="2:7" x14ac:dyDescent="0.2">
      <c r="B72" s="29"/>
      <c r="C72" s="30"/>
      <c r="D72" s="30"/>
      <c r="E72" s="30"/>
      <c r="F72" s="54"/>
      <c r="G72" s="54"/>
    </row>
    <row r="73" spans="2:7" ht="16.5" customHeight="1" x14ac:dyDescent="0.2">
      <c r="B73" s="55"/>
      <c r="C73" s="26">
        <f>SUM(C71:C72)</f>
        <v>0</v>
      </c>
      <c r="D73" s="56"/>
      <c r="E73" s="57"/>
      <c r="F73" s="54"/>
      <c r="G73" s="54"/>
    </row>
    <row r="74" spans="2:7" x14ac:dyDescent="0.2">
      <c r="B74" s="43"/>
      <c r="C74" s="54"/>
      <c r="D74" s="54"/>
      <c r="E74" s="54"/>
      <c r="F74" s="54"/>
      <c r="G74" s="54"/>
    </row>
    <row r="75" spans="2:7" x14ac:dyDescent="0.2">
      <c r="B75" s="43"/>
      <c r="C75" s="54"/>
      <c r="D75" s="54"/>
      <c r="E75" s="54"/>
      <c r="F75" s="54"/>
      <c r="G75" s="54"/>
    </row>
    <row r="76" spans="2:7" x14ac:dyDescent="0.2">
      <c r="B76" s="23" t="s">
        <v>46</v>
      </c>
    </row>
    <row r="78" spans="2:7" ht="24" customHeight="1" x14ac:dyDescent="0.2">
      <c r="B78" s="212" t="s">
        <v>47</v>
      </c>
      <c r="C78" s="58" t="s">
        <v>48</v>
      </c>
      <c r="D78" s="58" t="s">
        <v>49</v>
      </c>
      <c r="E78" s="58" t="s">
        <v>50</v>
      </c>
      <c r="F78" s="58" t="s">
        <v>51</v>
      </c>
    </row>
    <row r="79" spans="2:7" x14ac:dyDescent="0.2">
      <c r="B79" s="59" t="s">
        <v>52</v>
      </c>
      <c r="C79" s="213">
        <v>38941600</v>
      </c>
      <c r="D79" s="213">
        <v>38941600</v>
      </c>
      <c r="E79" s="213">
        <v>0</v>
      </c>
      <c r="F79" s="61">
        <v>0</v>
      </c>
    </row>
    <row r="80" spans="2:7" x14ac:dyDescent="0.2">
      <c r="B80" s="47" t="s">
        <v>53</v>
      </c>
      <c r="C80" s="130">
        <v>46286425.810000002</v>
      </c>
      <c r="D80" s="130">
        <v>46286425.810000002</v>
      </c>
      <c r="E80" s="130">
        <v>0</v>
      </c>
      <c r="F80" s="48"/>
    </row>
    <row r="81" spans="1:8" s="7" customFormat="1" x14ac:dyDescent="0.2">
      <c r="A81" s="3"/>
      <c r="B81" s="47" t="s">
        <v>54</v>
      </c>
      <c r="C81" s="130">
        <v>494020</v>
      </c>
      <c r="D81" s="130">
        <v>494020</v>
      </c>
      <c r="E81" s="130">
        <v>0</v>
      </c>
      <c r="F81" s="48"/>
      <c r="H81" s="3"/>
    </row>
    <row r="82" spans="1:8" s="7" customFormat="1" x14ac:dyDescent="0.2">
      <c r="A82" s="3"/>
      <c r="B82" s="47" t="s">
        <v>55</v>
      </c>
      <c r="C82" s="130">
        <v>2051060.6</v>
      </c>
      <c r="D82" s="130">
        <v>10736396.130000001</v>
      </c>
      <c r="E82" s="130">
        <v>8685335.5299999993</v>
      </c>
      <c r="F82" s="48"/>
      <c r="H82" s="3"/>
    </row>
    <row r="83" spans="1:8" s="7" customFormat="1" x14ac:dyDescent="0.2">
      <c r="A83" s="3"/>
      <c r="B83" s="47" t="s">
        <v>56</v>
      </c>
      <c r="C83" s="65">
        <f>SUM(C79:C82)</f>
        <v>87773106.409999996</v>
      </c>
      <c r="D83" s="65">
        <f>SUM(D79:D82)</f>
        <v>96458441.939999998</v>
      </c>
      <c r="E83" s="65">
        <f>SUM(E79:E82)</f>
        <v>8685335.5299999993</v>
      </c>
      <c r="F83" s="48"/>
      <c r="H83" s="3"/>
    </row>
    <row r="84" spans="1:8" s="7" customFormat="1" x14ac:dyDescent="0.2">
      <c r="A84" s="3"/>
      <c r="B84" s="47" t="s">
        <v>57</v>
      </c>
      <c r="C84" s="130">
        <v>64965.66</v>
      </c>
      <c r="D84" s="130">
        <v>64965.66</v>
      </c>
      <c r="E84" s="130">
        <v>0</v>
      </c>
      <c r="F84" s="48"/>
      <c r="H84" s="3"/>
    </row>
    <row r="85" spans="1:8" s="7" customFormat="1" x14ac:dyDescent="0.2">
      <c r="A85" s="3"/>
      <c r="B85" s="47" t="s">
        <v>58</v>
      </c>
      <c r="C85" s="130">
        <v>4380160.53</v>
      </c>
      <c r="D85" s="130">
        <v>4380160.53</v>
      </c>
      <c r="E85" s="130">
        <v>0</v>
      </c>
      <c r="F85" s="48"/>
      <c r="H85" s="3"/>
    </row>
    <row r="86" spans="1:8" s="7" customFormat="1" x14ac:dyDescent="0.2">
      <c r="A86" s="3"/>
      <c r="B86" s="47" t="s">
        <v>59</v>
      </c>
      <c r="C86" s="130">
        <v>897014.43</v>
      </c>
      <c r="D86" s="130">
        <v>1105292.43</v>
      </c>
      <c r="E86" s="130">
        <v>208278</v>
      </c>
      <c r="F86" s="48"/>
      <c r="H86" s="3"/>
    </row>
    <row r="87" spans="1:8" s="7" customFormat="1" x14ac:dyDescent="0.2">
      <c r="A87" s="3"/>
      <c r="B87" s="47" t="s">
        <v>60</v>
      </c>
      <c r="C87" s="130">
        <v>8573559.8000000007</v>
      </c>
      <c r="D87" s="130">
        <v>8573559.8000000007</v>
      </c>
      <c r="E87" s="130">
        <v>0</v>
      </c>
      <c r="F87" s="48"/>
      <c r="H87" s="3"/>
    </row>
    <row r="88" spans="1:8" s="7" customFormat="1" x14ac:dyDescent="0.2">
      <c r="A88" s="3"/>
      <c r="B88" s="47" t="s">
        <v>61</v>
      </c>
      <c r="C88" s="130">
        <v>0</v>
      </c>
      <c r="D88" s="130">
        <v>122822.09</v>
      </c>
      <c r="E88" s="130">
        <v>122822.09</v>
      </c>
      <c r="F88" s="48"/>
      <c r="H88" s="3"/>
    </row>
    <row r="89" spans="1:8" s="7" customFormat="1" x14ac:dyDescent="0.2">
      <c r="A89" s="3"/>
      <c r="B89" s="47" t="s">
        <v>62</v>
      </c>
      <c r="C89" s="130">
        <v>487278.89</v>
      </c>
      <c r="D89" s="130">
        <v>487278.89</v>
      </c>
      <c r="E89" s="130">
        <v>0</v>
      </c>
      <c r="F89" s="48"/>
      <c r="H89" s="3"/>
    </row>
    <row r="90" spans="1:8" s="7" customFormat="1" x14ac:dyDescent="0.2">
      <c r="A90" s="3"/>
      <c r="B90" s="47" t="s">
        <v>63</v>
      </c>
      <c r="C90" s="130">
        <v>189792.01</v>
      </c>
      <c r="D90" s="130">
        <v>189792.01</v>
      </c>
      <c r="E90" s="130">
        <v>0</v>
      </c>
      <c r="F90" s="48"/>
      <c r="H90" s="3"/>
    </row>
    <row r="91" spans="1:8" s="7" customFormat="1" x14ac:dyDescent="0.2">
      <c r="A91" s="3"/>
      <c r="B91" s="47" t="s">
        <v>64</v>
      </c>
      <c r="C91" s="130">
        <v>19507.72</v>
      </c>
      <c r="D91" s="130">
        <v>19507.72</v>
      </c>
      <c r="E91" s="130">
        <v>0</v>
      </c>
      <c r="F91" s="48"/>
      <c r="H91" s="3"/>
    </row>
    <row r="92" spans="1:8" s="7" customFormat="1" x14ac:dyDescent="0.2">
      <c r="A92" s="3"/>
      <c r="B92" s="47" t="s">
        <v>65</v>
      </c>
      <c r="C92" s="130">
        <v>29600</v>
      </c>
      <c r="D92" s="130">
        <v>68600</v>
      </c>
      <c r="E92" s="130">
        <v>39000</v>
      </c>
      <c r="F92" s="48"/>
      <c r="H92" s="3"/>
    </row>
    <row r="93" spans="1:8" s="7" customFormat="1" x14ac:dyDescent="0.2">
      <c r="A93" s="3"/>
      <c r="B93" s="47" t="s">
        <v>66</v>
      </c>
      <c r="C93" s="130">
        <v>1539817.09</v>
      </c>
      <c r="D93" s="130">
        <v>1681917.09</v>
      </c>
      <c r="E93" s="130">
        <v>142100</v>
      </c>
      <c r="F93" s="48"/>
      <c r="H93" s="3"/>
    </row>
    <row r="94" spans="1:8" s="7" customFormat="1" x14ac:dyDescent="0.2">
      <c r="A94" s="3"/>
      <c r="B94" s="47" t="s">
        <v>67</v>
      </c>
      <c r="C94" s="130">
        <v>1368543.66</v>
      </c>
      <c r="D94" s="130">
        <v>1368543.66</v>
      </c>
      <c r="E94" s="130">
        <v>0</v>
      </c>
      <c r="F94" s="48"/>
      <c r="H94" s="3"/>
    </row>
    <row r="95" spans="1:8" s="7" customFormat="1" x14ac:dyDescent="0.2">
      <c r="A95" s="3"/>
      <c r="B95" s="47" t="s">
        <v>68</v>
      </c>
      <c r="C95" s="130">
        <v>60709.760000000002</v>
      </c>
      <c r="D95" s="130">
        <v>167809.15</v>
      </c>
      <c r="E95" s="130">
        <v>107099.39</v>
      </c>
      <c r="F95" s="48"/>
      <c r="H95" s="3"/>
    </row>
    <row r="96" spans="1:8" s="7" customFormat="1" x14ac:dyDescent="0.2">
      <c r="A96" s="3"/>
      <c r="B96" s="47" t="s">
        <v>69</v>
      </c>
      <c r="C96" s="130">
        <v>311521.11</v>
      </c>
      <c r="D96" s="130">
        <v>311521.11</v>
      </c>
      <c r="E96" s="130">
        <v>0</v>
      </c>
      <c r="F96" s="48"/>
      <c r="H96" s="3"/>
    </row>
    <row r="97" spans="1:8" s="7" customFormat="1" x14ac:dyDescent="0.2">
      <c r="A97" s="3"/>
      <c r="B97" s="47" t="s">
        <v>70</v>
      </c>
      <c r="C97" s="130">
        <v>411576.1</v>
      </c>
      <c r="D97" s="130">
        <v>411576.1</v>
      </c>
      <c r="E97" s="130">
        <v>0</v>
      </c>
      <c r="F97" s="48"/>
      <c r="H97" s="3"/>
    </row>
    <row r="98" spans="1:8" s="7" customFormat="1" x14ac:dyDescent="0.2">
      <c r="A98" s="3"/>
      <c r="B98" s="47" t="s">
        <v>71</v>
      </c>
      <c r="C98" s="130">
        <v>32102.25</v>
      </c>
      <c r="D98" s="130">
        <v>32102.25</v>
      </c>
      <c r="E98" s="130">
        <v>0</v>
      </c>
      <c r="F98" s="48"/>
      <c r="H98" s="3"/>
    </row>
    <row r="99" spans="1:8" s="7" customFormat="1" x14ac:dyDescent="0.2">
      <c r="A99" s="3"/>
      <c r="B99" s="47" t="s">
        <v>72</v>
      </c>
      <c r="C99" s="130">
        <v>445767</v>
      </c>
      <c r="D99" s="130">
        <v>1580700.28</v>
      </c>
      <c r="E99" s="130">
        <v>1134933.28</v>
      </c>
      <c r="F99" s="48"/>
      <c r="H99" s="3"/>
    </row>
    <row r="100" spans="1:8" s="7" customFormat="1" x14ac:dyDescent="0.2">
      <c r="A100" s="3"/>
      <c r="B100" s="47" t="s">
        <v>73</v>
      </c>
      <c r="C100" s="130">
        <v>2357301</v>
      </c>
      <c r="D100" s="130">
        <v>1687048.08</v>
      </c>
      <c r="E100" s="130">
        <v>-670252.92000000004</v>
      </c>
      <c r="F100" s="48"/>
      <c r="H100" s="3"/>
    </row>
    <row r="101" spans="1:8" s="7" customFormat="1" x14ac:dyDescent="0.2">
      <c r="A101" s="3"/>
      <c r="B101" s="47" t="s">
        <v>74</v>
      </c>
      <c r="C101" s="130">
        <v>105032.08</v>
      </c>
      <c r="D101" s="130">
        <v>105032.08</v>
      </c>
      <c r="E101" s="130">
        <v>0</v>
      </c>
      <c r="F101" s="48"/>
      <c r="H101" s="3"/>
    </row>
    <row r="102" spans="1:8" s="7" customFormat="1" x14ac:dyDescent="0.2">
      <c r="A102" s="3"/>
      <c r="B102" s="47" t="s">
        <v>75</v>
      </c>
      <c r="C102" s="130">
        <v>2300825.4</v>
      </c>
      <c r="D102" s="130">
        <v>2300825.4</v>
      </c>
      <c r="E102" s="130">
        <v>0</v>
      </c>
      <c r="F102" s="48"/>
      <c r="H102" s="3"/>
    </row>
    <row r="103" spans="1:8" s="7" customFormat="1" x14ac:dyDescent="0.2">
      <c r="A103" s="3"/>
      <c r="B103" s="47" t="s">
        <v>76</v>
      </c>
      <c r="C103" s="130">
        <v>220000</v>
      </c>
      <c r="D103" s="130">
        <v>220000</v>
      </c>
      <c r="E103" s="130">
        <v>0</v>
      </c>
      <c r="F103" s="48"/>
      <c r="H103" s="3"/>
    </row>
    <row r="104" spans="1:8" s="7" customFormat="1" x14ac:dyDescent="0.2">
      <c r="A104" s="3"/>
      <c r="B104" s="47" t="s">
        <v>77</v>
      </c>
      <c r="C104" s="130">
        <v>512130.11</v>
      </c>
      <c r="D104" s="130">
        <v>512130.11</v>
      </c>
      <c r="E104" s="130">
        <v>0</v>
      </c>
      <c r="F104" s="48"/>
      <c r="H104" s="3"/>
    </row>
    <row r="105" spans="1:8" s="7" customFormat="1" x14ac:dyDescent="0.2">
      <c r="A105" s="3"/>
      <c r="B105" s="47" t="s">
        <v>78</v>
      </c>
      <c r="C105" s="130">
        <v>892491.19</v>
      </c>
      <c r="D105" s="130">
        <v>892491.19</v>
      </c>
      <c r="E105" s="130">
        <v>0</v>
      </c>
      <c r="F105" s="48"/>
      <c r="H105" s="3"/>
    </row>
    <row r="106" spans="1:8" s="7" customFormat="1" x14ac:dyDescent="0.2">
      <c r="A106" s="3"/>
      <c r="B106" s="47" t="s">
        <v>79</v>
      </c>
      <c r="C106" s="130">
        <v>192198.23</v>
      </c>
      <c r="D106" s="130">
        <v>957437.35</v>
      </c>
      <c r="E106" s="130">
        <v>765239.12</v>
      </c>
      <c r="F106" s="48"/>
      <c r="H106" s="3"/>
    </row>
    <row r="107" spans="1:8" s="7" customFormat="1" x14ac:dyDescent="0.2">
      <c r="A107" s="3"/>
      <c r="B107" s="47" t="s">
        <v>80</v>
      </c>
      <c r="C107" s="130">
        <v>120654.2</v>
      </c>
      <c r="D107" s="130">
        <v>120654.2</v>
      </c>
      <c r="E107" s="130">
        <v>0</v>
      </c>
      <c r="F107" s="48"/>
      <c r="H107" s="3"/>
    </row>
    <row r="108" spans="1:8" s="7" customFormat="1" x14ac:dyDescent="0.2">
      <c r="A108" s="3"/>
      <c r="B108" s="47" t="s">
        <v>81</v>
      </c>
      <c r="C108" s="130">
        <v>150210</v>
      </c>
      <c r="D108" s="130">
        <v>150210</v>
      </c>
      <c r="E108" s="130">
        <v>0</v>
      </c>
      <c r="F108" s="48"/>
      <c r="H108" s="3"/>
    </row>
    <row r="109" spans="1:8" s="7" customFormat="1" x14ac:dyDescent="0.2">
      <c r="A109" s="3"/>
      <c r="B109" s="47" t="s">
        <v>82</v>
      </c>
      <c r="C109" s="130">
        <v>45848</v>
      </c>
      <c r="D109" s="130">
        <v>45848</v>
      </c>
      <c r="E109" s="130">
        <v>0</v>
      </c>
      <c r="F109" s="48"/>
      <c r="H109" s="3"/>
    </row>
    <row r="110" spans="1:8" s="7" customFormat="1" x14ac:dyDescent="0.2">
      <c r="A110" s="3"/>
      <c r="B110" s="47" t="s">
        <v>83</v>
      </c>
      <c r="C110" s="65">
        <f>SUM(C84:C109)</f>
        <v>25708606.220000003</v>
      </c>
      <c r="D110" s="65">
        <f>SUM(D84:D109)</f>
        <v>27557825.18</v>
      </c>
      <c r="E110" s="65">
        <f>SUM(E84:E109)</f>
        <v>1849218.96</v>
      </c>
      <c r="F110" s="48"/>
      <c r="H110" s="3"/>
    </row>
    <row r="111" spans="1:8" s="7" customFormat="1" x14ac:dyDescent="0.2">
      <c r="A111" s="3"/>
      <c r="B111" s="47" t="s">
        <v>84</v>
      </c>
      <c r="C111" s="130">
        <v>-3403113.9</v>
      </c>
      <c r="D111" s="130">
        <v>-3653844.37</v>
      </c>
      <c r="E111" s="130">
        <v>-250730.47</v>
      </c>
      <c r="F111" s="48"/>
      <c r="H111" s="3"/>
    </row>
    <row r="112" spans="1:8" s="7" customFormat="1" x14ac:dyDescent="0.2">
      <c r="A112" s="3"/>
      <c r="B112" s="47" t="s">
        <v>85</v>
      </c>
      <c r="C112" s="130">
        <v>-20068.75</v>
      </c>
      <c r="D112" s="130">
        <v>-24653.55</v>
      </c>
      <c r="E112" s="130">
        <v>-4584.8</v>
      </c>
      <c r="F112" s="48"/>
      <c r="H112" s="3"/>
    </row>
    <row r="113" spans="1:8" s="7" customFormat="1" x14ac:dyDescent="0.2">
      <c r="A113" s="3"/>
      <c r="B113" s="47" t="s">
        <v>86</v>
      </c>
      <c r="C113" s="130">
        <v>-9265832.9800000004</v>
      </c>
      <c r="D113" s="130">
        <v>-9575504.4000000004</v>
      </c>
      <c r="E113" s="130">
        <v>-309671.42</v>
      </c>
      <c r="F113" s="48"/>
      <c r="H113" s="3"/>
    </row>
    <row r="114" spans="1:8" s="7" customFormat="1" x14ac:dyDescent="0.2">
      <c r="A114" s="3"/>
      <c r="B114" s="47" t="s">
        <v>87</v>
      </c>
      <c r="C114" s="130">
        <v>-284263.32</v>
      </c>
      <c r="D114" s="130">
        <v>-331358.81</v>
      </c>
      <c r="E114" s="130">
        <v>-47095.49</v>
      </c>
      <c r="F114" s="48"/>
      <c r="H114" s="3"/>
    </row>
    <row r="115" spans="1:8" s="7" customFormat="1" x14ac:dyDescent="0.2">
      <c r="A115" s="3"/>
      <c r="B115" s="47" t="s">
        <v>88</v>
      </c>
      <c r="C115" s="130">
        <v>-20750.97</v>
      </c>
      <c r="D115" s="130">
        <v>-39730.17</v>
      </c>
      <c r="E115" s="130">
        <v>-18979.2</v>
      </c>
      <c r="F115" s="48"/>
      <c r="H115" s="3"/>
    </row>
    <row r="116" spans="1:8" s="7" customFormat="1" x14ac:dyDescent="0.2">
      <c r="A116" s="3"/>
      <c r="B116" s="47" t="s">
        <v>89</v>
      </c>
      <c r="C116" s="130">
        <v>-4551.79</v>
      </c>
      <c r="D116" s="130">
        <v>-6502.53</v>
      </c>
      <c r="E116" s="130">
        <v>-1950.74</v>
      </c>
      <c r="F116" s="48"/>
      <c r="H116" s="3"/>
    </row>
    <row r="117" spans="1:8" s="7" customFormat="1" x14ac:dyDescent="0.2">
      <c r="A117" s="3"/>
      <c r="B117" s="47" t="s">
        <v>90</v>
      </c>
      <c r="C117" s="130">
        <v>-740</v>
      </c>
      <c r="D117" s="130">
        <v>-4024.99</v>
      </c>
      <c r="E117" s="130">
        <v>-3284.99</v>
      </c>
      <c r="F117" s="48"/>
      <c r="H117" s="3"/>
    </row>
    <row r="118" spans="1:8" s="7" customFormat="1" x14ac:dyDescent="0.2">
      <c r="A118" s="3"/>
      <c r="B118" s="47" t="s">
        <v>91</v>
      </c>
      <c r="C118" s="130">
        <v>-1415190.78</v>
      </c>
      <c r="D118" s="130">
        <v>-1584191.91</v>
      </c>
      <c r="E118" s="130">
        <v>-169001.13</v>
      </c>
      <c r="F118" s="48"/>
      <c r="H118" s="3"/>
    </row>
    <row r="119" spans="1:8" s="7" customFormat="1" x14ac:dyDescent="0.2">
      <c r="A119" s="3"/>
      <c r="B119" s="47" t="s">
        <v>92</v>
      </c>
      <c r="C119" s="130">
        <v>-314870.65000000002</v>
      </c>
      <c r="D119" s="130">
        <v>-326803.20000000001</v>
      </c>
      <c r="E119" s="130">
        <v>-11932.55</v>
      </c>
      <c r="F119" s="48"/>
      <c r="H119" s="3"/>
    </row>
    <row r="120" spans="1:8" s="7" customFormat="1" x14ac:dyDescent="0.2">
      <c r="A120" s="3"/>
      <c r="B120" s="47" t="s">
        <v>93</v>
      </c>
      <c r="C120" s="130">
        <v>-42161.279999999999</v>
      </c>
      <c r="D120" s="130">
        <v>-191825.35</v>
      </c>
      <c r="E120" s="130">
        <v>-149664.07</v>
      </c>
      <c r="F120" s="48"/>
      <c r="H120" s="3"/>
    </row>
    <row r="121" spans="1:8" s="7" customFormat="1" x14ac:dyDescent="0.2">
      <c r="A121" s="3"/>
      <c r="B121" s="47" t="s">
        <v>94</v>
      </c>
      <c r="C121" s="130">
        <v>-2071462.4</v>
      </c>
      <c r="D121" s="130">
        <v>-1804030.84</v>
      </c>
      <c r="E121" s="130">
        <v>267431.56</v>
      </c>
      <c r="F121" s="48"/>
      <c r="H121" s="3"/>
    </row>
    <row r="122" spans="1:8" s="7" customFormat="1" x14ac:dyDescent="0.2">
      <c r="A122" s="3"/>
      <c r="B122" s="47" t="s">
        <v>95</v>
      </c>
      <c r="C122" s="130">
        <v>-2334260.9</v>
      </c>
      <c r="D122" s="130">
        <v>-2344764.1</v>
      </c>
      <c r="E122" s="130">
        <v>-10503.2</v>
      </c>
      <c r="F122" s="48"/>
      <c r="H122" s="3"/>
    </row>
    <row r="123" spans="1:8" s="7" customFormat="1" x14ac:dyDescent="0.2">
      <c r="A123" s="3"/>
      <c r="B123" s="47" t="s">
        <v>96</v>
      </c>
      <c r="C123" s="130">
        <v>-408989.8</v>
      </c>
      <c r="D123" s="130">
        <v>-523978.03</v>
      </c>
      <c r="E123" s="130">
        <v>-114988.23</v>
      </c>
      <c r="F123" s="48"/>
      <c r="H123" s="3"/>
    </row>
    <row r="124" spans="1:8" s="7" customFormat="1" x14ac:dyDescent="0.2">
      <c r="A124" s="3"/>
      <c r="B124" s="47" t="s">
        <v>97</v>
      </c>
      <c r="C124" s="130">
        <v>-853373.2</v>
      </c>
      <c r="D124" s="130">
        <v>-892491.19</v>
      </c>
      <c r="E124" s="130">
        <v>-39117.99</v>
      </c>
      <c r="F124" s="48"/>
      <c r="H124" s="3"/>
    </row>
    <row r="125" spans="1:8" s="7" customFormat="1" x14ac:dyDescent="0.2">
      <c r="A125" s="3"/>
      <c r="B125" s="47" t="s">
        <v>98</v>
      </c>
      <c r="C125" s="130">
        <v>-110550.79</v>
      </c>
      <c r="D125" s="130">
        <v>-179978.23</v>
      </c>
      <c r="E125" s="130">
        <v>-69427.44</v>
      </c>
      <c r="F125" s="48"/>
      <c r="H125" s="3"/>
    </row>
    <row r="126" spans="1:8" s="7" customFormat="1" x14ac:dyDescent="0.2">
      <c r="A126" s="3"/>
      <c r="B126" s="47" t="s">
        <v>99</v>
      </c>
      <c r="C126" s="130">
        <v>-135578.97</v>
      </c>
      <c r="D126" s="130">
        <v>-148432.72</v>
      </c>
      <c r="E126" s="130">
        <v>-12853.75</v>
      </c>
      <c r="F126" s="48"/>
      <c r="H126" s="3"/>
    </row>
    <row r="127" spans="1:8" s="7" customFormat="1" x14ac:dyDescent="0.2">
      <c r="A127" s="3"/>
      <c r="B127" s="49" t="s">
        <v>100</v>
      </c>
      <c r="C127" s="214">
        <f>SUM(C111:C126)</f>
        <v>-20685760.479999997</v>
      </c>
      <c r="D127" s="214">
        <f>SUM(D111:D126)</f>
        <v>-21632114.390000004</v>
      </c>
      <c r="E127" s="214">
        <f>SUM(E111:E126)</f>
        <v>-946353.90999999968</v>
      </c>
      <c r="F127" s="50"/>
      <c r="H127" s="3"/>
    </row>
    <row r="128" spans="1:8" s="7" customFormat="1" ht="18" customHeight="1" x14ac:dyDescent="0.2">
      <c r="A128" s="3"/>
      <c r="C128" s="115">
        <f>C83+C110+C127</f>
        <v>92795952.150000006</v>
      </c>
      <c r="D128" s="115">
        <f>D83+D110+D127</f>
        <v>102384152.73</v>
      </c>
      <c r="E128" s="115">
        <f>E83+E110+E127</f>
        <v>9588200.5799999982</v>
      </c>
      <c r="F128" s="67"/>
      <c r="H128" s="3"/>
    </row>
    <row r="129" spans="1:8" s="76" customFormat="1" ht="18" customHeight="1" x14ac:dyDescent="0.2">
      <c r="A129" s="78"/>
      <c r="C129" s="203"/>
      <c r="D129" s="203"/>
      <c r="E129" s="203"/>
      <c r="F129" s="204"/>
      <c r="H129" s="78"/>
    </row>
    <row r="130" spans="1:8" s="76" customFormat="1" ht="18" customHeight="1" x14ac:dyDescent="0.2">
      <c r="A130" s="78"/>
      <c r="C130" s="203"/>
      <c r="D130" s="203"/>
      <c r="E130" s="203"/>
      <c r="F130" s="204"/>
      <c r="H130" s="78"/>
    </row>
    <row r="132" spans="1:8" s="7" customFormat="1" ht="21.75" customHeight="1" x14ac:dyDescent="0.2">
      <c r="A132" s="3"/>
      <c r="B132" s="25" t="s">
        <v>101</v>
      </c>
      <c r="C132" s="26" t="s">
        <v>48</v>
      </c>
      <c r="D132" s="26" t="s">
        <v>49</v>
      </c>
      <c r="E132" s="26" t="s">
        <v>50</v>
      </c>
      <c r="F132" s="26" t="s">
        <v>51</v>
      </c>
      <c r="H132" s="3"/>
    </row>
    <row r="133" spans="1:8" s="7" customFormat="1" x14ac:dyDescent="0.2">
      <c r="A133" s="3"/>
      <c r="B133" s="27" t="s">
        <v>102</v>
      </c>
      <c r="C133" s="68"/>
      <c r="D133" s="28"/>
      <c r="E133" s="28"/>
      <c r="F133" s="61"/>
      <c r="H133" s="3"/>
    </row>
    <row r="134" spans="1:8" s="7" customFormat="1" x14ac:dyDescent="0.2">
      <c r="A134" s="3"/>
      <c r="B134" s="69" t="s">
        <v>103</v>
      </c>
      <c r="C134" s="70">
        <v>0</v>
      </c>
      <c r="D134" s="62">
        <v>71035.05</v>
      </c>
      <c r="E134" s="62">
        <v>71035.05</v>
      </c>
      <c r="F134" s="48"/>
      <c r="H134" s="3"/>
    </row>
    <row r="135" spans="1:8" s="7" customFormat="1" x14ac:dyDescent="0.2">
      <c r="A135" s="3"/>
      <c r="B135" s="69" t="s">
        <v>104</v>
      </c>
      <c r="C135" s="70">
        <v>0</v>
      </c>
      <c r="D135" s="62">
        <v>-51945.21</v>
      </c>
      <c r="E135" s="62">
        <v>-51945.21</v>
      </c>
      <c r="F135" s="48"/>
      <c r="H135" s="3"/>
    </row>
    <row r="136" spans="1:8" s="7" customFormat="1" x14ac:dyDescent="0.2">
      <c r="A136" s="3"/>
      <c r="B136" s="69" t="s">
        <v>105</v>
      </c>
      <c r="C136" s="71"/>
      <c r="D136" s="72">
        <f>SUM(D134:D135)</f>
        <v>19089.840000000004</v>
      </c>
      <c r="E136" s="72">
        <f>SUM(E134:E135)</f>
        <v>19089.840000000004</v>
      </c>
      <c r="F136" s="48"/>
      <c r="H136" s="3"/>
    </row>
    <row r="137" spans="1:8" s="7" customFormat="1" x14ac:dyDescent="0.2">
      <c r="A137" s="3"/>
      <c r="B137" s="29" t="s">
        <v>106</v>
      </c>
      <c r="C137" s="73"/>
      <c r="D137" s="30"/>
      <c r="E137" s="30"/>
      <c r="F137" s="48"/>
      <c r="H137" s="3"/>
    </row>
    <row r="138" spans="1:8" s="7" customFormat="1" x14ac:dyDescent="0.2">
      <c r="A138" s="3"/>
      <c r="B138" s="33"/>
      <c r="C138" s="74"/>
      <c r="D138" s="34"/>
      <c r="E138" s="34"/>
      <c r="F138" s="50"/>
      <c r="H138" s="3"/>
    </row>
    <row r="139" spans="1:8" s="7" customFormat="1" ht="16.5" customHeight="1" x14ac:dyDescent="0.2">
      <c r="A139" s="3"/>
      <c r="C139" s="37">
        <f>SUM(C137:C138)</f>
        <v>0</v>
      </c>
      <c r="D139" s="35">
        <f>D136</f>
        <v>19089.840000000004</v>
      </c>
      <c r="E139" s="35">
        <f>E136</f>
        <v>19089.840000000004</v>
      </c>
      <c r="F139" s="75"/>
      <c r="H139" s="3"/>
    </row>
    <row r="140" spans="1:8" s="76" customFormat="1" ht="16.5" customHeight="1" x14ac:dyDescent="0.2">
      <c r="A140" s="78"/>
      <c r="C140" s="205"/>
      <c r="D140" s="206"/>
      <c r="E140" s="206"/>
      <c r="F140" s="204"/>
      <c r="H140" s="78"/>
    </row>
    <row r="141" spans="1:8" s="76" customFormat="1" ht="16.5" customHeight="1" x14ac:dyDescent="0.2">
      <c r="A141" s="78"/>
      <c r="C141" s="205"/>
      <c r="D141" s="206"/>
      <c r="E141" s="206"/>
      <c r="F141" s="204"/>
      <c r="H141" s="78"/>
    </row>
    <row r="143" spans="1:8" ht="27" customHeight="1" x14ac:dyDescent="0.2">
      <c r="B143" s="25" t="s">
        <v>107</v>
      </c>
      <c r="C143" s="26" t="s">
        <v>9</v>
      </c>
    </row>
    <row r="144" spans="1:8" x14ac:dyDescent="0.2">
      <c r="B144" s="27" t="s">
        <v>108</v>
      </c>
      <c r="C144" s="28"/>
    </row>
    <row r="145" spans="1:8" x14ac:dyDescent="0.2">
      <c r="B145" s="33"/>
      <c r="C145" s="34"/>
    </row>
    <row r="146" spans="1:8" ht="15" customHeight="1" x14ac:dyDescent="0.2">
      <c r="C146" s="26">
        <f>SUM(C145:C145)</f>
        <v>0</v>
      </c>
    </row>
    <row r="147" spans="1:8" s="78" customFormat="1" ht="15" customHeight="1" x14ac:dyDescent="0.2">
      <c r="B147" s="76"/>
      <c r="C147" s="77"/>
      <c r="D147" s="76"/>
      <c r="E147" s="76"/>
      <c r="F147" s="76"/>
      <c r="G147" s="76"/>
    </row>
    <row r="148" spans="1:8" s="78" customFormat="1" ht="15" customHeight="1" x14ac:dyDescent="0.2">
      <c r="B148" s="76"/>
      <c r="C148" s="77"/>
      <c r="D148" s="76"/>
      <c r="E148" s="76"/>
      <c r="F148" s="76"/>
      <c r="G148" s="76"/>
    </row>
    <row r="149" spans="1:8" s="78" customFormat="1" ht="15" customHeight="1" x14ac:dyDescent="0.2">
      <c r="B149" s="76"/>
      <c r="C149" s="77"/>
      <c r="D149" s="76"/>
      <c r="E149" s="76"/>
      <c r="F149" s="76"/>
      <c r="G149" s="76"/>
    </row>
    <row r="150" spans="1:8" ht="22.5" customHeight="1" x14ac:dyDescent="0.2">
      <c r="B150" s="79" t="s">
        <v>109</v>
      </c>
      <c r="C150" s="80" t="s">
        <v>9</v>
      </c>
      <c r="D150" s="81" t="s">
        <v>110</v>
      </c>
    </row>
    <row r="151" spans="1:8" ht="25.5" x14ac:dyDescent="0.2">
      <c r="B151" s="82" t="s">
        <v>111</v>
      </c>
      <c r="C151" s="83"/>
      <c r="D151" s="84"/>
    </row>
    <row r="152" spans="1:8" x14ac:dyDescent="0.2">
      <c r="B152" s="85"/>
      <c r="C152" s="86"/>
      <c r="D152" s="86"/>
    </row>
    <row r="153" spans="1:8" ht="14.25" customHeight="1" x14ac:dyDescent="0.2">
      <c r="C153" s="26">
        <f>SUM(C152:C152)</f>
        <v>0</v>
      </c>
      <c r="D153" s="26"/>
    </row>
    <row r="155" spans="1:8" x14ac:dyDescent="0.2">
      <c r="B155" s="19" t="s">
        <v>112</v>
      </c>
    </row>
    <row r="157" spans="1:8" ht="20.25" customHeight="1" x14ac:dyDescent="0.2">
      <c r="B157" s="87" t="s">
        <v>113</v>
      </c>
      <c r="C157" s="80" t="s">
        <v>9</v>
      </c>
      <c r="D157" s="26" t="s">
        <v>23</v>
      </c>
      <c r="E157" s="26" t="s">
        <v>24</v>
      </c>
      <c r="F157" s="26" t="s">
        <v>25</v>
      </c>
    </row>
    <row r="158" spans="1:8" x14ac:dyDescent="0.2">
      <c r="B158" s="88" t="s">
        <v>114</v>
      </c>
      <c r="C158" s="89">
        <v>568099.01</v>
      </c>
      <c r="D158" s="61"/>
      <c r="E158" s="28"/>
      <c r="F158" s="28"/>
    </row>
    <row r="159" spans="1:8" x14ac:dyDescent="0.2">
      <c r="B159" s="90" t="s">
        <v>115</v>
      </c>
      <c r="C159" s="91">
        <v>836519.09</v>
      </c>
      <c r="D159" s="48"/>
      <c r="E159" s="30"/>
      <c r="F159" s="30"/>
    </row>
    <row r="160" spans="1:8" s="7" customFormat="1" x14ac:dyDescent="0.2">
      <c r="A160" s="3"/>
      <c r="B160" s="90" t="s">
        <v>116</v>
      </c>
      <c r="C160" s="91">
        <v>29822.81</v>
      </c>
      <c r="D160" s="48"/>
      <c r="E160" s="30"/>
      <c r="F160" s="30"/>
      <c r="H160" s="3"/>
    </row>
    <row r="161" spans="1:8" s="7" customFormat="1" x14ac:dyDescent="0.2">
      <c r="A161" s="3"/>
      <c r="B161" s="90" t="s">
        <v>117</v>
      </c>
      <c r="C161" s="91">
        <v>3396.57</v>
      </c>
      <c r="D161" s="48"/>
      <c r="E161" s="30"/>
      <c r="F161" s="30"/>
      <c r="H161" s="3"/>
    </row>
    <row r="162" spans="1:8" s="7" customFormat="1" x14ac:dyDescent="0.2">
      <c r="A162" s="3"/>
      <c r="B162" s="90" t="s">
        <v>118</v>
      </c>
      <c r="C162" s="91">
        <v>434.79</v>
      </c>
      <c r="D162" s="48"/>
      <c r="E162" s="30"/>
      <c r="F162" s="30"/>
      <c r="H162" s="3"/>
    </row>
    <row r="163" spans="1:8" s="7" customFormat="1" x14ac:dyDescent="0.2">
      <c r="A163" s="3"/>
      <c r="B163" s="90" t="s">
        <v>119</v>
      </c>
      <c r="C163" s="91">
        <v>94361</v>
      </c>
      <c r="D163" s="48"/>
      <c r="E163" s="30"/>
      <c r="F163" s="30"/>
      <c r="H163" s="3"/>
    </row>
    <row r="164" spans="1:8" s="7" customFormat="1" x14ac:dyDescent="0.2">
      <c r="A164" s="3"/>
      <c r="B164" s="90" t="s">
        <v>120</v>
      </c>
      <c r="C164" s="91">
        <v>14655.48</v>
      </c>
      <c r="D164" s="48"/>
      <c r="E164" s="30"/>
      <c r="F164" s="30"/>
      <c r="H164" s="3"/>
    </row>
    <row r="165" spans="1:8" s="7" customFormat="1" x14ac:dyDescent="0.2">
      <c r="A165" s="3"/>
      <c r="B165" s="90" t="s">
        <v>121</v>
      </c>
      <c r="C165" s="91">
        <v>22292.66</v>
      </c>
      <c r="D165" s="48"/>
      <c r="E165" s="30"/>
      <c r="F165" s="30"/>
      <c r="H165" s="3"/>
    </row>
    <row r="166" spans="1:8" s="7" customFormat="1" x14ac:dyDescent="0.2">
      <c r="A166" s="3"/>
      <c r="B166" s="90" t="s">
        <v>122</v>
      </c>
      <c r="C166" s="91">
        <v>7465.08</v>
      </c>
      <c r="D166" s="48"/>
      <c r="E166" s="30"/>
      <c r="F166" s="30"/>
      <c r="H166" s="3"/>
    </row>
    <row r="167" spans="1:8" s="7" customFormat="1" x14ac:dyDescent="0.2">
      <c r="A167" s="3"/>
      <c r="B167" s="90" t="s">
        <v>123</v>
      </c>
      <c r="C167" s="91">
        <v>3324901.43</v>
      </c>
      <c r="D167" s="48"/>
      <c r="E167" s="30"/>
      <c r="F167" s="30"/>
      <c r="H167" s="3"/>
    </row>
    <row r="168" spans="1:8" s="7" customFormat="1" x14ac:dyDescent="0.2">
      <c r="A168" s="3"/>
      <c r="B168" s="90" t="s">
        <v>124</v>
      </c>
      <c r="C168" s="91">
        <v>12632449.27</v>
      </c>
      <c r="D168" s="48"/>
      <c r="E168" s="30"/>
      <c r="F168" s="30"/>
      <c r="H168" s="3"/>
    </row>
    <row r="169" spans="1:8" s="7" customFormat="1" x14ac:dyDescent="0.2">
      <c r="A169" s="3"/>
      <c r="B169" s="90" t="s">
        <v>125</v>
      </c>
      <c r="C169" s="91">
        <v>0.19</v>
      </c>
      <c r="D169" s="48"/>
      <c r="E169" s="30"/>
      <c r="F169" s="30"/>
      <c r="H169" s="3"/>
    </row>
    <row r="170" spans="1:8" s="7" customFormat="1" x14ac:dyDescent="0.2">
      <c r="A170" s="3"/>
      <c r="B170" s="90" t="s">
        <v>126</v>
      </c>
      <c r="C170" s="91">
        <v>4845</v>
      </c>
      <c r="D170" s="48"/>
      <c r="E170" s="30"/>
      <c r="F170" s="30"/>
      <c r="H170" s="3"/>
    </row>
    <row r="171" spans="1:8" s="7" customFormat="1" x14ac:dyDescent="0.2">
      <c r="A171" s="3"/>
      <c r="B171" s="90" t="s">
        <v>127</v>
      </c>
      <c r="C171" s="91">
        <v>823582.11</v>
      </c>
      <c r="D171" s="48"/>
      <c r="E171" s="30"/>
      <c r="F171" s="30"/>
      <c r="H171" s="3"/>
    </row>
    <row r="172" spans="1:8" s="7" customFormat="1" x14ac:dyDescent="0.2">
      <c r="A172" s="3"/>
      <c r="B172" s="92" t="s">
        <v>128</v>
      </c>
      <c r="C172" s="93">
        <v>889.97</v>
      </c>
      <c r="D172" s="48"/>
      <c r="E172" s="30"/>
      <c r="F172" s="30"/>
      <c r="H172" s="3"/>
    </row>
    <row r="173" spans="1:8" s="7" customFormat="1" ht="16.5" customHeight="1" x14ac:dyDescent="0.2">
      <c r="A173" s="3"/>
      <c r="C173" s="94">
        <f>SUM(C158:C172)</f>
        <v>18363714.459999997</v>
      </c>
      <c r="D173" s="26" t="s">
        <v>129</v>
      </c>
      <c r="E173" s="26" t="s">
        <v>129</v>
      </c>
      <c r="F173" s="26" t="s">
        <v>129</v>
      </c>
      <c r="H173" s="3"/>
    </row>
    <row r="177" spans="2:7" ht="20.25" customHeight="1" x14ac:dyDescent="0.2">
      <c r="B177" s="79" t="s">
        <v>130</v>
      </c>
      <c r="C177" s="80" t="s">
        <v>9</v>
      </c>
      <c r="D177" s="26" t="s">
        <v>131</v>
      </c>
      <c r="E177" s="26" t="s">
        <v>110</v>
      </c>
    </row>
    <row r="178" spans="2:7" x14ac:dyDescent="0.2">
      <c r="B178" s="59" t="s">
        <v>132</v>
      </c>
      <c r="C178" s="95"/>
      <c r="D178" s="96"/>
      <c r="E178" s="97"/>
    </row>
    <row r="179" spans="2:7" x14ac:dyDescent="0.2">
      <c r="B179" s="98"/>
      <c r="C179" s="99"/>
      <c r="D179" s="100"/>
      <c r="E179" s="101"/>
    </row>
    <row r="180" spans="2:7" x14ac:dyDescent="0.2">
      <c r="B180" s="102"/>
      <c r="C180" s="103"/>
      <c r="D180" s="104"/>
      <c r="E180" s="105"/>
    </row>
    <row r="181" spans="2:7" ht="16.5" customHeight="1" x14ac:dyDescent="0.2">
      <c r="C181" s="26">
        <f>SUM(C179:C180)</f>
        <v>0</v>
      </c>
      <c r="D181" s="106"/>
      <c r="E181" s="107"/>
    </row>
    <row r="186" spans="2:7" ht="27.75" customHeight="1" x14ac:dyDescent="0.2">
      <c r="B186" s="79" t="s">
        <v>133</v>
      </c>
      <c r="C186" s="80" t="s">
        <v>9</v>
      </c>
      <c r="D186" s="26" t="s">
        <v>131</v>
      </c>
      <c r="E186" s="26" t="s">
        <v>110</v>
      </c>
    </row>
    <row r="187" spans="2:7" ht="28.5" customHeight="1" x14ac:dyDescent="0.2">
      <c r="B187" s="108" t="s">
        <v>134</v>
      </c>
      <c r="C187" s="95"/>
      <c r="D187" s="96"/>
      <c r="E187" s="97"/>
    </row>
    <row r="188" spans="2:7" x14ac:dyDescent="0.2">
      <c r="B188" s="102"/>
      <c r="C188" s="103"/>
      <c r="D188" s="104"/>
      <c r="E188" s="105"/>
    </row>
    <row r="189" spans="2:7" ht="15" customHeight="1" x14ac:dyDescent="0.2">
      <c r="C189" s="26">
        <f>SUM(C188:C188)</f>
        <v>0</v>
      </c>
      <c r="D189" s="106"/>
      <c r="E189" s="107"/>
    </row>
    <row r="190" spans="2:7" s="78" customFormat="1" ht="15" customHeight="1" x14ac:dyDescent="0.2">
      <c r="B190" s="76"/>
      <c r="C190" s="77"/>
      <c r="D190" s="109"/>
      <c r="E190" s="109"/>
      <c r="F190" s="76"/>
      <c r="G190" s="76"/>
    </row>
    <row r="191" spans="2:7" s="78" customFormat="1" ht="15" customHeight="1" x14ac:dyDescent="0.2">
      <c r="B191" s="76"/>
      <c r="C191" s="77"/>
      <c r="D191" s="109"/>
      <c r="E191" s="109"/>
      <c r="F191" s="76"/>
      <c r="G191" s="76"/>
    </row>
    <row r="194" spans="1:8" ht="24" customHeight="1" x14ac:dyDescent="0.2">
      <c r="B194" s="79" t="s">
        <v>135</v>
      </c>
      <c r="C194" s="80" t="s">
        <v>9</v>
      </c>
      <c r="D194" s="26" t="s">
        <v>131</v>
      </c>
      <c r="E194" s="26" t="s">
        <v>110</v>
      </c>
    </row>
    <row r="195" spans="1:8" x14ac:dyDescent="0.2">
      <c r="B195" s="59" t="s">
        <v>136</v>
      </c>
      <c r="C195" s="95"/>
      <c r="D195" s="96"/>
      <c r="E195" s="97"/>
    </row>
    <row r="196" spans="1:8" x14ac:dyDescent="0.2">
      <c r="B196" s="98"/>
      <c r="C196" s="99"/>
      <c r="D196" s="100"/>
      <c r="E196" s="101"/>
    </row>
    <row r="197" spans="1:8" x14ac:dyDescent="0.2">
      <c r="B197" s="102"/>
      <c r="C197" s="103"/>
      <c r="D197" s="104"/>
      <c r="E197" s="105"/>
    </row>
    <row r="198" spans="1:8" ht="16.5" customHeight="1" x14ac:dyDescent="0.2">
      <c r="C198" s="26">
        <f>SUM(C196:C197)</f>
        <v>0</v>
      </c>
      <c r="D198" s="106"/>
      <c r="E198" s="107"/>
    </row>
    <row r="199" spans="1:8" s="78" customFormat="1" ht="16.5" customHeight="1" x14ac:dyDescent="0.2">
      <c r="B199" s="76"/>
      <c r="C199" s="77"/>
      <c r="D199" s="109"/>
      <c r="E199" s="109"/>
      <c r="F199" s="76"/>
      <c r="G199" s="76"/>
    </row>
    <row r="201" spans="1:8" ht="24" customHeight="1" x14ac:dyDescent="0.2">
      <c r="B201" s="79" t="s">
        <v>137</v>
      </c>
      <c r="C201" s="80" t="s">
        <v>9</v>
      </c>
      <c r="D201" s="58" t="s">
        <v>131</v>
      </c>
      <c r="E201" s="58" t="s">
        <v>39</v>
      </c>
    </row>
    <row r="202" spans="1:8" x14ac:dyDescent="0.2">
      <c r="B202" s="59" t="s">
        <v>138</v>
      </c>
      <c r="C202" s="110" t="s">
        <v>29</v>
      </c>
      <c r="D202" s="28">
        <v>0</v>
      </c>
      <c r="E202" s="28">
        <v>0</v>
      </c>
    </row>
    <row r="203" spans="1:8" x14ac:dyDescent="0.2">
      <c r="B203" s="29"/>
      <c r="C203" s="39"/>
      <c r="D203" s="30">
        <v>0</v>
      </c>
      <c r="E203" s="30">
        <v>0</v>
      </c>
    </row>
    <row r="204" spans="1:8" x14ac:dyDescent="0.2">
      <c r="B204" s="33"/>
      <c r="C204" s="111"/>
      <c r="D204" s="112">
        <v>0</v>
      </c>
      <c r="E204" s="112">
        <v>0</v>
      </c>
    </row>
    <row r="205" spans="1:8" s="7" customFormat="1" ht="18.75" customHeight="1" x14ac:dyDescent="0.2">
      <c r="A205" s="3"/>
      <c r="C205" s="113" t="s">
        <v>29</v>
      </c>
      <c r="D205" s="106"/>
      <c r="E205" s="107"/>
      <c r="H205" s="3"/>
    </row>
    <row r="208" spans="1:8" s="7" customFormat="1" x14ac:dyDescent="0.2">
      <c r="A208" s="3"/>
      <c r="B208" s="19" t="s">
        <v>139</v>
      </c>
      <c r="H208" s="3"/>
    </row>
    <row r="209" spans="1:8" s="7" customFormat="1" x14ac:dyDescent="0.2">
      <c r="A209" s="3"/>
      <c r="B209" s="19"/>
      <c r="H209" s="3"/>
    </row>
    <row r="210" spans="1:8" s="7" customFormat="1" x14ac:dyDescent="0.2">
      <c r="A210" s="3"/>
      <c r="B210" s="19" t="s">
        <v>140</v>
      </c>
      <c r="H210" s="3"/>
    </row>
    <row r="212" spans="1:8" s="7" customFormat="1" ht="24" customHeight="1" x14ac:dyDescent="0.2">
      <c r="A212" s="3"/>
      <c r="B212" s="87" t="s">
        <v>141</v>
      </c>
      <c r="C212" s="80" t="s">
        <v>9</v>
      </c>
      <c r="D212" s="26" t="s">
        <v>142</v>
      </c>
      <c r="E212" s="26" t="s">
        <v>39</v>
      </c>
      <c r="H212" s="3"/>
    </row>
    <row r="213" spans="1:8" s="7" customFormat="1" x14ac:dyDescent="0.2">
      <c r="A213" s="3"/>
      <c r="B213" s="27" t="s">
        <v>143</v>
      </c>
      <c r="C213" s="60">
        <v>19000</v>
      </c>
      <c r="D213" s="61"/>
      <c r="E213" s="28"/>
      <c r="H213" s="3"/>
    </row>
    <row r="214" spans="1:8" s="7" customFormat="1" x14ac:dyDescent="0.2">
      <c r="A214" s="3"/>
      <c r="B214" s="29" t="s">
        <v>144</v>
      </c>
      <c r="C214" s="62">
        <v>4519</v>
      </c>
      <c r="D214" s="48"/>
      <c r="E214" s="30"/>
      <c r="H214" s="3"/>
    </row>
    <row r="215" spans="1:8" s="7" customFormat="1" x14ac:dyDescent="0.2">
      <c r="A215" s="3"/>
      <c r="B215" s="29" t="s">
        <v>145</v>
      </c>
      <c r="C215" s="62">
        <v>23519</v>
      </c>
      <c r="D215" s="48"/>
      <c r="E215" s="30"/>
      <c r="H215" s="3"/>
    </row>
    <row r="216" spans="1:8" s="7" customFormat="1" x14ac:dyDescent="0.2">
      <c r="A216" s="3"/>
      <c r="B216" s="29" t="s">
        <v>146</v>
      </c>
      <c r="C216" s="62">
        <v>332640</v>
      </c>
      <c r="D216" s="48"/>
      <c r="E216" s="30"/>
      <c r="H216" s="3"/>
    </row>
    <row r="217" spans="1:8" s="7" customFormat="1" x14ac:dyDescent="0.2">
      <c r="A217" s="3"/>
      <c r="B217" s="29" t="s">
        <v>147</v>
      </c>
      <c r="C217" s="62">
        <v>15555</v>
      </c>
      <c r="D217" s="48"/>
      <c r="E217" s="30"/>
      <c r="H217" s="3"/>
    </row>
    <row r="218" spans="1:8" s="7" customFormat="1" x14ac:dyDescent="0.2">
      <c r="A218" s="3"/>
      <c r="B218" s="29" t="s">
        <v>148</v>
      </c>
      <c r="C218" s="62">
        <v>1584917</v>
      </c>
      <c r="D218" s="48"/>
      <c r="E218" s="30"/>
      <c r="H218" s="3"/>
    </row>
    <row r="219" spans="1:8" s="7" customFormat="1" x14ac:dyDescent="0.2">
      <c r="A219" s="3"/>
      <c r="B219" s="29" t="s">
        <v>149</v>
      </c>
      <c r="C219" s="62">
        <v>34680</v>
      </c>
      <c r="D219" s="48"/>
      <c r="E219" s="30"/>
      <c r="H219" s="3"/>
    </row>
    <row r="220" spans="1:8" s="7" customFormat="1" x14ac:dyDescent="0.2">
      <c r="A220" s="3"/>
      <c r="B220" s="29" t="s">
        <v>150</v>
      </c>
      <c r="C220" s="62">
        <v>46520</v>
      </c>
      <c r="D220" s="48"/>
      <c r="E220" s="30"/>
      <c r="H220" s="3"/>
    </row>
    <row r="221" spans="1:8" s="7" customFormat="1" x14ac:dyDescent="0.2">
      <c r="A221" s="3"/>
      <c r="B221" s="29" t="s">
        <v>151</v>
      </c>
      <c r="C221" s="62">
        <v>1417117.67</v>
      </c>
      <c r="D221" s="48"/>
      <c r="E221" s="30"/>
      <c r="H221" s="3"/>
    </row>
    <row r="222" spans="1:8" s="7" customFormat="1" x14ac:dyDescent="0.2">
      <c r="A222" s="3"/>
      <c r="B222" s="29" t="s">
        <v>152</v>
      </c>
      <c r="C222" s="62">
        <v>3431429.67</v>
      </c>
      <c r="D222" s="48"/>
      <c r="E222" s="30"/>
      <c r="H222" s="3"/>
    </row>
    <row r="223" spans="1:8" s="7" customFormat="1" x14ac:dyDescent="0.2">
      <c r="A223" s="3"/>
      <c r="B223" s="29" t="s">
        <v>153</v>
      </c>
      <c r="C223" s="62">
        <v>3454948.67</v>
      </c>
      <c r="D223" s="48"/>
      <c r="E223" s="30"/>
      <c r="H223" s="3"/>
    </row>
    <row r="224" spans="1:8" s="7" customFormat="1" x14ac:dyDescent="0.2">
      <c r="A224" s="3"/>
      <c r="B224" s="114" t="s">
        <v>154</v>
      </c>
      <c r="C224" s="62">
        <v>51860</v>
      </c>
      <c r="D224" s="48"/>
      <c r="E224" s="30"/>
      <c r="H224" s="3"/>
    </row>
    <row r="225" spans="1:8" s="7" customFormat="1" x14ac:dyDescent="0.2">
      <c r="A225" s="3"/>
      <c r="B225" s="114" t="s">
        <v>155</v>
      </c>
      <c r="C225" s="62">
        <v>63100</v>
      </c>
      <c r="D225" s="48"/>
      <c r="E225" s="30"/>
      <c r="H225" s="3"/>
    </row>
    <row r="226" spans="1:8" s="7" customFormat="1" x14ac:dyDescent="0.2">
      <c r="A226" s="3"/>
      <c r="B226" s="114" t="s">
        <v>156</v>
      </c>
      <c r="C226" s="62">
        <v>114960</v>
      </c>
      <c r="D226" s="48"/>
      <c r="E226" s="30"/>
      <c r="H226" s="3"/>
    </row>
    <row r="227" spans="1:8" s="7" customFormat="1" x14ac:dyDescent="0.2">
      <c r="A227" s="3"/>
      <c r="B227" s="114" t="s">
        <v>157</v>
      </c>
      <c r="C227" s="62">
        <v>114960</v>
      </c>
      <c r="D227" s="48"/>
      <c r="E227" s="30"/>
      <c r="H227" s="3"/>
    </row>
    <row r="228" spans="1:8" x14ac:dyDescent="0.2">
      <c r="B228" s="29" t="s">
        <v>158</v>
      </c>
      <c r="C228" s="63">
        <v>3569908.67</v>
      </c>
      <c r="D228" s="48"/>
      <c r="E228" s="30"/>
    </row>
    <row r="229" spans="1:8" x14ac:dyDescent="0.2">
      <c r="B229" s="29" t="s">
        <v>159</v>
      </c>
      <c r="C229" s="62">
        <v>18129798.449999999</v>
      </c>
      <c r="D229" s="48"/>
      <c r="E229" s="30"/>
    </row>
    <row r="230" spans="1:8" x14ac:dyDescent="0.2">
      <c r="B230" s="29" t="s">
        <v>160</v>
      </c>
      <c r="C230" s="62">
        <v>861813.36</v>
      </c>
      <c r="D230" s="48"/>
      <c r="E230" s="30"/>
    </row>
    <row r="231" spans="1:8" x14ac:dyDescent="0.2">
      <c r="B231" s="29" t="s">
        <v>161</v>
      </c>
      <c r="C231" s="62">
        <v>2725035.53</v>
      </c>
      <c r="D231" s="48"/>
      <c r="E231" s="30"/>
    </row>
    <row r="232" spans="1:8" x14ac:dyDescent="0.2">
      <c r="B232" s="29" t="s">
        <v>162</v>
      </c>
      <c r="C232" s="62">
        <v>96000</v>
      </c>
      <c r="D232" s="48"/>
      <c r="E232" s="30"/>
    </row>
    <row r="233" spans="1:8" x14ac:dyDescent="0.2">
      <c r="B233" s="29" t="s">
        <v>163</v>
      </c>
      <c r="C233" s="62">
        <v>21812647.34</v>
      </c>
      <c r="D233" s="48"/>
      <c r="E233" s="30"/>
    </row>
    <row r="234" spans="1:8" x14ac:dyDescent="0.2">
      <c r="B234" s="29" t="s">
        <v>164</v>
      </c>
      <c r="C234" s="62">
        <v>21812647.34</v>
      </c>
      <c r="D234" s="48"/>
      <c r="E234" s="30"/>
    </row>
    <row r="235" spans="1:8" x14ac:dyDescent="0.2">
      <c r="B235" s="29" t="s">
        <v>165</v>
      </c>
      <c r="C235" s="62">
        <v>16986686.239999998</v>
      </c>
      <c r="D235" s="48"/>
      <c r="E235" s="30"/>
    </row>
    <row r="236" spans="1:8" x14ac:dyDescent="0.2">
      <c r="B236" s="29" t="s">
        <v>166</v>
      </c>
      <c r="C236" s="62">
        <v>1117080.96</v>
      </c>
      <c r="D236" s="48"/>
      <c r="E236" s="30"/>
    </row>
    <row r="237" spans="1:8" x14ac:dyDescent="0.2">
      <c r="B237" s="29" t="s">
        <v>167</v>
      </c>
      <c r="C237" s="62">
        <v>3731906.43</v>
      </c>
      <c r="D237" s="48"/>
      <c r="E237" s="30"/>
    </row>
    <row r="238" spans="1:8" x14ac:dyDescent="0.2">
      <c r="B238" s="29" t="s">
        <v>168</v>
      </c>
      <c r="C238" s="62">
        <v>21835673.629999999</v>
      </c>
      <c r="D238" s="48"/>
      <c r="E238" s="30"/>
    </row>
    <row r="239" spans="1:8" x14ac:dyDescent="0.2">
      <c r="B239" s="29" t="s">
        <v>169</v>
      </c>
      <c r="C239" s="62">
        <v>21835673.629999999</v>
      </c>
      <c r="D239" s="48"/>
      <c r="E239" s="30"/>
    </row>
    <row r="240" spans="1:8" x14ac:dyDescent="0.2">
      <c r="B240" s="33" t="s">
        <v>170</v>
      </c>
      <c r="C240" s="64">
        <v>43648320.969999999</v>
      </c>
      <c r="D240" s="48"/>
      <c r="E240" s="30"/>
    </row>
    <row r="241" spans="1:8" ht="15.75" customHeight="1" x14ac:dyDescent="0.2">
      <c r="C241" s="115">
        <f>C228+C240</f>
        <v>47218229.640000001</v>
      </c>
      <c r="D241" s="106"/>
      <c r="E241" s="107"/>
    </row>
    <row r="242" spans="1:8" s="78" customFormat="1" ht="15.75" customHeight="1" x14ac:dyDescent="0.2">
      <c r="B242" s="76"/>
      <c r="C242" s="116"/>
      <c r="D242" s="109"/>
      <c r="E242" s="109"/>
      <c r="F242" s="76"/>
      <c r="G242" s="76"/>
    </row>
    <row r="244" spans="1:8" s="7" customFormat="1" ht="24.75" customHeight="1" x14ac:dyDescent="0.2">
      <c r="A244" s="3"/>
      <c r="B244" s="87" t="s">
        <v>171</v>
      </c>
      <c r="C244" s="117" t="s">
        <v>9</v>
      </c>
      <c r="D244" s="26" t="s">
        <v>142</v>
      </c>
      <c r="E244" s="26" t="s">
        <v>39</v>
      </c>
      <c r="H244" s="3"/>
    </row>
    <row r="245" spans="1:8" s="7" customFormat="1" ht="24.75" customHeight="1" x14ac:dyDescent="0.2">
      <c r="A245" s="3"/>
      <c r="B245" s="118" t="s">
        <v>172</v>
      </c>
      <c r="C245" s="119">
        <f>C246</f>
        <v>270634.59000000003</v>
      </c>
      <c r="D245" s="120"/>
      <c r="E245" s="120"/>
      <c r="H245" s="3"/>
    </row>
    <row r="246" spans="1:8" s="7" customFormat="1" x14ac:dyDescent="0.2">
      <c r="A246" s="3"/>
      <c r="B246" s="29" t="s">
        <v>173</v>
      </c>
      <c r="C246" s="62">
        <v>270634.59000000003</v>
      </c>
      <c r="D246" s="30"/>
      <c r="E246" s="30"/>
      <c r="H246" s="3"/>
    </row>
    <row r="247" spans="1:8" s="7" customFormat="1" x14ac:dyDescent="0.2">
      <c r="A247" s="3"/>
      <c r="B247" s="33"/>
      <c r="C247" s="34"/>
      <c r="D247" s="34"/>
      <c r="E247" s="34"/>
      <c r="H247" s="3"/>
    </row>
    <row r="248" spans="1:8" s="7" customFormat="1" ht="16.5" customHeight="1" x14ac:dyDescent="0.2">
      <c r="A248" s="3"/>
      <c r="C248" s="35">
        <f>C246</f>
        <v>270634.59000000003</v>
      </c>
      <c r="D248" s="106"/>
      <c r="E248" s="107"/>
      <c r="H248" s="3"/>
    </row>
    <row r="251" spans="1:8" s="7" customFormat="1" x14ac:dyDescent="0.2">
      <c r="A251" s="3"/>
      <c r="B251" s="19" t="s">
        <v>174</v>
      </c>
      <c r="H251" s="3"/>
    </row>
    <row r="252" spans="1:8" s="7" customFormat="1" ht="26.25" customHeight="1" x14ac:dyDescent="0.2">
      <c r="A252" s="3"/>
      <c r="B252" s="87" t="s">
        <v>175</v>
      </c>
      <c r="C252" s="117" t="s">
        <v>9</v>
      </c>
      <c r="D252" s="26" t="s">
        <v>176</v>
      </c>
      <c r="E252" s="26" t="s">
        <v>177</v>
      </c>
      <c r="H252" s="3"/>
    </row>
    <row r="253" spans="1:8" s="7" customFormat="1" ht="12" customHeight="1" x14ac:dyDescent="0.2">
      <c r="A253" s="3"/>
      <c r="B253" s="121" t="s">
        <v>178</v>
      </c>
      <c r="C253" s="60">
        <v>18569327.199999999</v>
      </c>
      <c r="D253" s="122">
        <v>43.750599999999999</v>
      </c>
      <c r="E253" s="28">
        <v>0</v>
      </c>
      <c r="H253" s="3"/>
    </row>
    <row r="254" spans="1:8" s="7" customFormat="1" ht="12" customHeight="1" x14ac:dyDescent="0.2">
      <c r="A254" s="3"/>
      <c r="B254" s="123" t="s">
        <v>179</v>
      </c>
      <c r="C254" s="62">
        <v>1442661.99</v>
      </c>
      <c r="D254" s="124">
        <v>3.399</v>
      </c>
      <c r="E254" s="30"/>
      <c r="H254" s="3"/>
    </row>
    <row r="255" spans="1:8" s="7" customFormat="1" ht="12" customHeight="1" x14ac:dyDescent="0.2">
      <c r="A255" s="3"/>
      <c r="B255" s="123" t="s">
        <v>180</v>
      </c>
      <c r="C255" s="62">
        <v>1450585.57</v>
      </c>
      <c r="D255" s="124">
        <v>3.4177</v>
      </c>
      <c r="E255" s="30"/>
      <c r="H255" s="3"/>
    </row>
    <row r="256" spans="1:8" s="7" customFormat="1" ht="12" customHeight="1" x14ac:dyDescent="0.2">
      <c r="A256" s="3"/>
      <c r="B256" s="123" t="s">
        <v>181</v>
      </c>
      <c r="C256" s="62">
        <v>3233171.19</v>
      </c>
      <c r="D256" s="124">
        <v>7.6176000000000004</v>
      </c>
      <c r="E256" s="30"/>
      <c r="H256" s="3"/>
    </row>
    <row r="257" spans="1:8" s="7" customFormat="1" ht="12" customHeight="1" x14ac:dyDescent="0.2">
      <c r="A257" s="3"/>
      <c r="B257" s="123" t="s">
        <v>182</v>
      </c>
      <c r="C257" s="62">
        <v>3079094.13</v>
      </c>
      <c r="D257" s="124">
        <v>7.2545000000000002</v>
      </c>
      <c r="E257" s="30"/>
      <c r="H257" s="3"/>
    </row>
    <row r="258" spans="1:8" s="7" customFormat="1" ht="12" customHeight="1" x14ac:dyDescent="0.2">
      <c r="A258" s="3"/>
      <c r="B258" s="123" t="s">
        <v>183</v>
      </c>
      <c r="C258" s="62">
        <v>1139148.73</v>
      </c>
      <c r="D258" s="124">
        <v>2.6839</v>
      </c>
      <c r="E258" s="30"/>
      <c r="H258" s="3"/>
    </row>
    <row r="259" spans="1:8" s="7" customFormat="1" ht="12" customHeight="1" x14ac:dyDescent="0.2">
      <c r="A259" s="3"/>
      <c r="B259" s="123" t="s">
        <v>184</v>
      </c>
      <c r="C259" s="62">
        <v>339539.84</v>
      </c>
      <c r="D259" s="124">
        <v>0.8</v>
      </c>
      <c r="E259" s="30"/>
      <c r="H259" s="3"/>
    </row>
    <row r="260" spans="1:8" s="7" customFormat="1" ht="12" customHeight="1" x14ac:dyDescent="0.2">
      <c r="A260" s="3"/>
      <c r="B260" s="123" t="s">
        <v>185</v>
      </c>
      <c r="C260" s="62">
        <v>1402571.26</v>
      </c>
      <c r="D260" s="124">
        <v>3.3046000000000002</v>
      </c>
      <c r="E260" s="30"/>
      <c r="H260" s="3"/>
    </row>
    <row r="261" spans="1:8" s="7" customFormat="1" ht="12" customHeight="1" x14ac:dyDescent="0.2">
      <c r="A261" s="3"/>
      <c r="B261" s="123" t="s">
        <v>186</v>
      </c>
      <c r="C261" s="62">
        <v>359613</v>
      </c>
      <c r="D261" s="124">
        <v>0.84730000000000005</v>
      </c>
      <c r="E261" s="30"/>
      <c r="H261" s="3"/>
    </row>
    <row r="262" spans="1:8" s="7" customFormat="1" ht="12" customHeight="1" x14ac:dyDescent="0.2">
      <c r="A262" s="3"/>
      <c r="B262" s="123" t="s">
        <v>187</v>
      </c>
      <c r="C262" s="62">
        <v>314389.42</v>
      </c>
      <c r="D262" s="124">
        <v>0.74070000000000003</v>
      </c>
      <c r="E262" s="30"/>
      <c r="H262" s="3"/>
    </row>
    <row r="263" spans="1:8" s="7" customFormat="1" ht="12" customHeight="1" x14ac:dyDescent="0.2">
      <c r="A263" s="3"/>
      <c r="B263" s="123" t="s">
        <v>188</v>
      </c>
      <c r="C263" s="62">
        <v>23917.31</v>
      </c>
      <c r="D263" s="124">
        <v>5.6399999999999999E-2</v>
      </c>
      <c r="E263" s="30"/>
      <c r="H263" s="3"/>
    </row>
    <row r="264" spans="1:8" s="7" customFormat="1" ht="12" customHeight="1" x14ac:dyDescent="0.2">
      <c r="A264" s="3"/>
      <c r="B264" s="123" t="s">
        <v>189</v>
      </c>
      <c r="C264" s="62">
        <v>177155.13</v>
      </c>
      <c r="D264" s="124">
        <v>0.41739999999999999</v>
      </c>
      <c r="E264" s="30"/>
      <c r="H264" s="3"/>
    </row>
    <row r="265" spans="1:8" s="7" customFormat="1" ht="12" customHeight="1" x14ac:dyDescent="0.2">
      <c r="A265" s="3"/>
      <c r="B265" s="123" t="s">
        <v>190</v>
      </c>
      <c r="C265" s="62">
        <v>1035535.87</v>
      </c>
      <c r="D265" s="124">
        <v>2.4398</v>
      </c>
      <c r="E265" s="30"/>
      <c r="H265" s="3"/>
    </row>
    <row r="266" spans="1:8" s="7" customFormat="1" ht="12" customHeight="1" x14ac:dyDescent="0.2">
      <c r="A266" s="3"/>
      <c r="B266" s="114" t="s">
        <v>191</v>
      </c>
      <c r="C266" s="62">
        <v>17400</v>
      </c>
      <c r="D266" s="124">
        <v>4.1000000000000002E-2</v>
      </c>
      <c r="E266" s="30"/>
      <c r="H266" s="3"/>
    </row>
    <row r="267" spans="1:8" s="7" customFormat="1" ht="12" customHeight="1" x14ac:dyDescent="0.2">
      <c r="A267" s="3"/>
      <c r="B267" s="123" t="s">
        <v>192</v>
      </c>
      <c r="C267" s="62">
        <v>35561.449999999997</v>
      </c>
      <c r="D267" s="124">
        <v>8.3799999999999999E-2</v>
      </c>
      <c r="E267" s="30"/>
      <c r="H267" s="3"/>
    </row>
    <row r="268" spans="1:8" s="7" customFormat="1" ht="12" customHeight="1" x14ac:dyDescent="0.2">
      <c r="A268" s="3"/>
      <c r="B268" s="123" t="s">
        <v>193</v>
      </c>
      <c r="C268" s="62">
        <v>275.10000000000002</v>
      </c>
      <c r="D268" s="124">
        <v>5.9999999999999995E-4</v>
      </c>
      <c r="E268" s="30"/>
      <c r="H268" s="3"/>
    </row>
    <row r="269" spans="1:8" s="7" customFormat="1" ht="12" customHeight="1" x14ac:dyDescent="0.2">
      <c r="A269" s="3"/>
      <c r="B269" s="123" t="s">
        <v>194</v>
      </c>
      <c r="C269" s="62">
        <v>1290</v>
      </c>
      <c r="D269" s="124">
        <v>3.0000000000000001E-3</v>
      </c>
      <c r="E269" s="30"/>
      <c r="H269" s="3"/>
    </row>
    <row r="270" spans="1:8" s="7" customFormat="1" ht="12" customHeight="1" x14ac:dyDescent="0.2">
      <c r="A270" s="3"/>
      <c r="B270" s="123" t="s">
        <v>195</v>
      </c>
      <c r="C270" s="62">
        <v>5669.96</v>
      </c>
      <c r="D270" s="124">
        <v>1.34E-2</v>
      </c>
      <c r="E270" s="30"/>
      <c r="H270" s="3"/>
    </row>
    <row r="271" spans="1:8" s="7" customFormat="1" ht="12" customHeight="1" x14ac:dyDescent="0.2">
      <c r="A271" s="3"/>
      <c r="B271" s="123" t="s">
        <v>196</v>
      </c>
      <c r="C271" s="62">
        <v>66349.960000000006</v>
      </c>
      <c r="D271" s="124">
        <v>0.15629999999999999</v>
      </c>
      <c r="E271" s="30"/>
      <c r="H271" s="3"/>
    </row>
    <row r="272" spans="1:8" s="7" customFormat="1" ht="12" customHeight="1" x14ac:dyDescent="0.2">
      <c r="A272" s="3"/>
      <c r="B272" s="125" t="s">
        <v>197</v>
      </c>
      <c r="C272" s="62">
        <v>2090</v>
      </c>
      <c r="D272" s="124">
        <v>4.8999999999999998E-3</v>
      </c>
      <c r="E272" s="30"/>
      <c r="H272" s="3"/>
    </row>
    <row r="273" spans="1:8" s="7" customFormat="1" ht="12" customHeight="1" x14ac:dyDescent="0.2">
      <c r="A273" s="3"/>
      <c r="B273" s="125" t="s">
        <v>198</v>
      </c>
      <c r="C273" s="62">
        <v>3932</v>
      </c>
      <c r="D273" s="124">
        <v>9.2999999999999992E-3</v>
      </c>
      <c r="E273" s="30"/>
      <c r="H273" s="3"/>
    </row>
    <row r="274" spans="1:8" ht="12" customHeight="1" x14ac:dyDescent="0.2">
      <c r="B274" s="123" t="s">
        <v>199</v>
      </c>
      <c r="C274" s="62">
        <v>958</v>
      </c>
      <c r="D274" s="124">
        <v>2.3E-3</v>
      </c>
      <c r="E274" s="30"/>
    </row>
    <row r="275" spans="1:8" ht="12" customHeight="1" x14ac:dyDescent="0.2">
      <c r="B275" s="123" t="s">
        <v>200</v>
      </c>
      <c r="C275" s="62">
        <v>12970</v>
      </c>
      <c r="D275" s="124">
        <v>3.0599999999999999E-2</v>
      </c>
      <c r="E275" s="30"/>
    </row>
    <row r="276" spans="1:8" ht="12" customHeight="1" x14ac:dyDescent="0.2">
      <c r="B276" s="126" t="s">
        <v>201</v>
      </c>
      <c r="C276" s="62">
        <v>246105.60000000001</v>
      </c>
      <c r="D276" s="124">
        <v>0.57979999999999998</v>
      </c>
      <c r="E276" s="30"/>
    </row>
    <row r="277" spans="1:8" ht="12" customHeight="1" x14ac:dyDescent="0.2">
      <c r="B277" s="123" t="s">
        <v>202</v>
      </c>
      <c r="C277" s="62">
        <v>415</v>
      </c>
      <c r="D277" s="124">
        <v>1E-3</v>
      </c>
      <c r="E277" s="30"/>
    </row>
    <row r="278" spans="1:8" ht="12" customHeight="1" x14ac:dyDescent="0.2">
      <c r="B278" s="123" t="s">
        <v>203</v>
      </c>
      <c r="C278" s="62">
        <v>80</v>
      </c>
      <c r="D278" s="124">
        <v>2.0000000000000001E-4</v>
      </c>
      <c r="E278" s="30"/>
    </row>
    <row r="279" spans="1:8" ht="12" customHeight="1" x14ac:dyDescent="0.2">
      <c r="B279" s="123" t="s">
        <v>204</v>
      </c>
      <c r="C279" s="62">
        <v>348936.86</v>
      </c>
      <c r="D279" s="124">
        <v>0.82210000000000005</v>
      </c>
      <c r="E279" s="30"/>
    </row>
    <row r="280" spans="1:8" ht="12" customHeight="1" x14ac:dyDescent="0.2">
      <c r="B280" s="126" t="s">
        <v>205</v>
      </c>
      <c r="C280" s="62">
        <v>10110</v>
      </c>
      <c r="D280" s="124">
        <v>2.3800000000000002E-2</v>
      </c>
      <c r="E280" s="30"/>
    </row>
    <row r="281" spans="1:8" ht="12" customHeight="1" x14ac:dyDescent="0.2">
      <c r="B281" s="114" t="s">
        <v>206</v>
      </c>
      <c r="C281" s="62">
        <v>4640</v>
      </c>
      <c r="D281" s="124">
        <v>1.09E-2</v>
      </c>
      <c r="E281" s="30"/>
    </row>
    <row r="282" spans="1:8" ht="12" customHeight="1" x14ac:dyDescent="0.2">
      <c r="B282" s="123" t="s">
        <v>207</v>
      </c>
      <c r="C282" s="62">
        <v>9774</v>
      </c>
      <c r="D282" s="124">
        <v>2.3E-2</v>
      </c>
      <c r="E282" s="30"/>
    </row>
    <row r="283" spans="1:8" ht="12" customHeight="1" x14ac:dyDescent="0.2">
      <c r="B283" s="123" t="s">
        <v>208</v>
      </c>
      <c r="C283" s="62">
        <v>3933.92</v>
      </c>
      <c r="D283" s="124">
        <v>9.2999999999999992E-3</v>
      </c>
      <c r="E283" s="30"/>
    </row>
    <row r="284" spans="1:8" ht="12" customHeight="1" x14ac:dyDescent="0.2">
      <c r="B284" s="123" t="s">
        <v>209</v>
      </c>
      <c r="C284" s="62">
        <v>2067</v>
      </c>
      <c r="D284" s="124">
        <v>4.8999999999999998E-3</v>
      </c>
      <c r="E284" s="30"/>
    </row>
    <row r="285" spans="1:8" ht="12" customHeight="1" x14ac:dyDescent="0.2">
      <c r="B285" s="123" t="s">
        <v>210</v>
      </c>
      <c r="C285" s="62">
        <v>50681.33</v>
      </c>
      <c r="D285" s="124">
        <v>0.11940000000000001</v>
      </c>
      <c r="E285" s="30"/>
    </row>
    <row r="286" spans="1:8" ht="12" customHeight="1" x14ac:dyDescent="0.2">
      <c r="B286" s="126" t="s">
        <v>211</v>
      </c>
      <c r="C286" s="62">
        <v>13361.18</v>
      </c>
      <c r="D286" s="124">
        <v>3.15E-2</v>
      </c>
      <c r="E286" s="30"/>
    </row>
    <row r="287" spans="1:8" ht="12" customHeight="1" x14ac:dyDescent="0.2">
      <c r="B287" s="123" t="s">
        <v>212</v>
      </c>
      <c r="C287" s="62">
        <v>9874</v>
      </c>
      <c r="D287" s="124">
        <v>2.3300000000000001E-2</v>
      </c>
      <c r="E287" s="30"/>
    </row>
    <row r="288" spans="1:8" ht="12" customHeight="1" x14ac:dyDescent="0.2">
      <c r="B288" s="123" t="s">
        <v>213</v>
      </c>
      <c r="C288" s="62">
        <v>48306.12</v>
      </c>
      <c r="D288" s="124">
        <v>0.1138</v>
      </c>
      <c r="E288" s="30"/>
    </row>
    <row r="289" spans="1:8" ht="12" customHeight="1" x14ac:dyDescent="0.2">
      <c r="B289" s="123" t="s">
        <v>214</v>
      </c>
      <c r="C289" s="62">
        <v>1216</v>
      </c>
      <c r="D289" s="124">
        <v>2.8999999999999998E-3</v>
      </c>
      <c r="E289" s="30"/>
    </row>
    <row r="290" spans="1:8" ht="12" customHeight="1" x14ac:dyDescent="0.2">
      <c r="B290" s="123" t="s">
        <v>215</v>
      </c>
      <c r="C290" s="62">
        <v>288080</v>
      </c>
      <c r="D290" s="124">
        <v>0.67869999999999997</v>
      </c>
      <c r="E290" s="30"/>
    </row>
    <row r="291" spans="1:8" ht="12" customHeight="1" x14ac:dyDescent="0.2">
      <c r="B291" s="123" t="s">
        <v>216</v>
      </c>
      <c r="C291" s="62">
        <v>134679.19</v>
      </c>
      <c r="D291" s="124">
        <v>0.31730000000000003</v>
      </c>
      <c r="E291" s="30"/>
    </row>
    <row r="292" spans="1:8" ht="12" customHeight="1" x14ac:dyDescent="0.2">
      <c r="B292" s="123" t="s">
        <v>217</v>
      </c>
      <c r="C292" s="62">
        <v>58366.03</v>
      </c>
      <c r="D292" s="124">
        <v>0.13750000000000001</v>
      </c>
      <c r="E292" s="30"/>
    </row>
    <row r="293" spans="1:8" ht="12" customHeight="1" x14ac:dyDescent="0.2">
      <c r="B293" s="123" t="s">
        <v>218</v>
      </c>
      <c r="C293" s="62">
        <v>327970.32</v>
      </c>
      <c r="D293" s="124">
        <v>0.77270000000000005</v>
      </c>
      <c r="E293" s="30"/>
    </row>
    <row r="294" spans="1:8" ht="12" customHeight="1" x14ac:dyDescent="0.2">
      <c r="B294" s="114" t="s">
        <v>219</v>
      </c>
      <c r="C294" s="62">
        <v>5447.14</v>
      </c>
      <c r="D294" s="124">
        <v>1.2800000000000001E-2</v>
      </c>
      <c r="E294" s="30"/>
    </row>
    <row r="295" spans="1:8" ht="12" customHeight="1" x14ac:dyDescent="0.2">
      <c r="B295" s="123" t="s">
        <v>220</v>
      </c>
      <c r="C295" s="62">
        <v>18904.5</v>
      </c>
      <c r="D295" s="124">
        <v>4.4499999999999998E-2</v>
      </c>
      <c r="E295" s="30"/>
    </row>
    <row r="296" spans="1:8" ht="12" customHeight="1" x14ac:dyDescent="0.2">
      <c r="B296" s="123" t="s">
        <v>221</v>
      </c>
      <c r="C296" s="62">
        <v>130442.99</v>
      </c>
      <c r="D296" s="124">
        <v>0.30730000000000002</v>
      </c>
      <c r="E296" s="30"/>
    </row>
    <row r="297" spans="1:8" s="7" customFormat="1" ht="12" customHeight="1" x14ac:dyDescent="0.2">
      <c r="A297" s="3"/>
      <c r="B297" s="123" t="s">
        <v>222</v>
      </c>
      <c r="C297" s="62">
        <v>172974.24</v>
      </c>
      <c r="D297" s="124">
        <v>0.40749999999999997</v>
      </c>
      <c r="E297" s="30"/>
      <c r="H297" s="3"/>
    </row>
    <row r="298" spans="1:8" s="7" customFormat="1" ht="12" customHeight="1" x14ac:dyDescent="0.2">
      <c r="A298" s="3"/>
      <c r="B298" s="123" t="s">
        <v>223</v>
      </c>
      <c r="C298" s="62">
        <v>927</v>
      </c>
      <c r="D298" s="124">
        <v>2.2000000000000001E-3</v>
      </c>
      <c r="E298" s="30"/>
      <c r="H298" s="3"/>
    </row>
    <row r="299" spans="1:8" s="7" customFormat="1" ht="12" customHeight="1" x14ac:dyDescent="0.2">
      <c r="A299" s="3"/>
      <c r="B299" s="123" t="s">
        <v>224</v>
      </c>
      <c r="C299" s="62">
        <v>51769.99</v>
      </c>
      <c r="D299" s="124">
        <v>0.122</v>
      </c>
      <c r="E299" s="30"/>
      <c r="H299" s="3"/>
    </row>
    <row r="300" spans="1:8" s="7" customFormat="1" ht="12" customHeight="1" x14ac:dyDescent="0.2">
      <c r="A300" s="3"/>
      <c r="B300" s="123" t="s">
        <v>225</v>
      </c>
      <c r="C300" s="62">
        <v>7720.96</v>
      </c>
      <c r="D300" s="124">
        <v>1.8200000000000001E-2</v>
      </c>
      <c r="E300" s="30"/>
      <c r="H300" s="3"/>
    </row>
    <row r="301" spans="1:8" s="7" customFormat="1" ht="12" customHeight="1" x14ac:dyDescent="0.2">
      <c r="A301" s="3"/>
      <c r="B301" s="123" t="s">
        <v>226</v>
      </c>
      <c r="C301" s="62">
        <v>250292.72</v>
      </c>
      <c r="D301" s="124">
        <v>0.5897</v>
      </c>
      <c r="E301" s="30"/>
      <c r="H301" s="3"/>
    </row>
    <row r="302" spans="1:8" s="7" customFormat="1" ht="12" customHeight="1" x14ac:dyDescent="0.2">
      <c r="A302" s="3"/>
      <c r="B302" s="123" t="s">
        <v>227</v>
      </c>
      <c r="C302" s="62">
        <v>220209.16</v>
      </c>
      <c r="D302" s="124">
        <v>0.51880000000000004</v>
      </c>
      <c r="E302" s="30"/>
      <c r="H302" s="3"/>
    </row>
    <row r="303" spans="1:8" s="7" customFormat="1" ht="12" customHeight="1" x14ac:dyDescent="0.2">
      <c r="A303" s="3"/>
      <c r="B303" s="123" t="s">
        <v>228</v>
      </c>
      <c r="C303" s="62">
        <v>379222.58</v>
      </c>
      <c r="D303" s="124">
        <v>0.89349999999999996</v>
      </c>
      <c r="E303" s="30"/>
      <c r="H303" s="3"/>
    </row>
    <row r="304" spans="1:8" s="7" customFormat="1" ht="12" customHeight="1" x14ac:dyDescent="0.2">
      <c r="A304" s="3"/>
      <c r="B304" s="123" t="s">
        <v>229</v>
      </c>
      <c r="C304" s="62">
        <v>451542.87</v>
      </c>
      <c r="D304" s="124">
        <v>1.0639000000000001</v>
      </c>
      <c r="E304" s="30"/>
      <c r="H304" s="3"/>
    </row>
    <row r="305" spans="1:8" s="7" customFormat="1" ht="12" customHeight="1" x14ac:dyDescent="0.2">
      <c r="A305" s="3"/>
      <c r="B305" s="123" t="s">
        <v>230</v>
      </c>
      <c r="C305" s="62">
        <v>51945.21</v>
      </c>
      <c r="D305" s="124">
        <v>0.12239999999999999</v>
      </c>
      <c r="E305" s="30"/>
      <c r="H305" s="3"/>
    </row>
    <row r="306" spans="1:8" s="7" customFormat="1" ht="12" customHeight="1" x14ac:dyDescent="0.2">
      <c r="A306" s="3"/>
      <c r="B306" s="131" t="s">
        <v>231</v>
      </c>
      <c r="C306" s="62">
        <v>62898.239999999998</v>
      </c>
      <c r="D306" s="124">
        <v>0.1482</v>
      </c>
      <c r="E306" s="30"/>
      <c r="H306" s="3"/>
    </row>
    <row r="307" spans="1:8" s="7" customFormat="1" ht="12" customHeight="1" x14ac:dyDescent="0.2">
      <c r="A307" s="3"/>
      <c r="B307" s="123" t="s">
        <v>232</v>
      </c>
      <c r="C307" s="62">
        <v>39392.11</v>
      </c>
      <c r="D307" s="124">
        <v>9.2799999999999994E-2</v>
      </c>
      <c r="E307" s="30"/>
      <c r="H307" s="3"/>
    </row>
    <row r="308" spans="1:8" s="7" customFormat="1" ht="12" customHeight="1" x14ac:dyDescent="0.2">
      <c r="A308" s="3"/>
      <c r="B308" s="123" t="s">
        <v>233</v>
      </c>
      <c r="C308" s="62">
        <v>2347500.6</v>
      </c>
      <c r="D308" s="124">
        <v>5.5308999999999999</v>
      </c>
      <c r="E308" s="30"/>
      <c r="H308" s="3"/>
    </row>
    <row r="309" spans="1:8" s="7" customFormat="1" ht="12" customHeight="1" x14ac:dyDescent="0.2">
      <c r="A309" s="3"/>
      <c r="B309" s="114" t="s">
        <v>234</v>
      </c>
      <c r="C309" s="62">
        <v>17734.27</v>
      </c>
      <c r="D309" s="124">
        <v>4.1799999999999997E-2</v>
      </c>
      <c r="E309" s="30"/>
      <c r="H309" s="3"/>
    </row>
    <row r="310" spans="1:8" s="7" customFormat="1" ht="12" customHeight="1" x14ac:dyDescent="0.2">
      <c r="A310" s="3"/>
      <c r="B310" s="123" t="s">
        <v>235</v>
      </c>
      <c r="C310" s="62">
        <v>78626.3</v>
      </c>
      <c r="D310" s="124">
        <v>0.1852</v>
      </c>
      <c r="E310" s="30"/>
      <c r="H310" s="3"/>
    </row>
    <row r="311" spans="1:8" s="7" customFormat="1" ht="12" customHeight="1" x14ac:dyDescent="0.2">
      <c r="A311" s="3"/>
      <c r="B311" s="132" t="s">
        <v>236</v>
      </c>
      <c r="C311" s="62">
        <v>11174.21</v>
      </c>
      <c r="D311" s="124">
        <v>2.63E-2</v>
      </c>
      <c r="E311" s="30"/>
      <c r="H311" s="3"/>
    </row>
    <row r="312" spans="1:8" s="7" customFormat="1" ht="12" customHeight="1" x14ac:dyDescent="0.2">
      <c r="A312" s="3"/>
      <c r="B312" s="132" t="s">
        <v>237</v>
      </c>
      <c r="C312" s="62">
        <v>938</v>
      </c>
      <c r="D312" s="124">
        <v>2.2000000000000001E-3</v>
      </c>
      <c r="E312" s="30"/>
      <c r="H312" s="3"/>
    </row>
    <row r="313" spans="1:8" s="7" customFormat="1" ht="12" customHeight="1" x14ac:dyDescent="0.2">
      <c r="A313" s="3"/>
      <c r="B313" s="132" t="s">
        <v>238</v>
      </c>
      <c r="C313" s="62">
        <v>364354.39</v>
      </c>
      <c r="D313" s="124">
        <v>0.85840000000000005</v>
      </c>
      <c r="E313" s="30"/>
      <c r="H313" s="3"/>
    </row>
    <row r="314" spans="1:8" s="7" customFormat="1" ht="12" customHeight="1" x14ac:dyDescent="0.2">
      <c r="A314" s="3"/>
      <c r="B314" s="123" t="s">
        <v>239</v>
      </c>
      <c r="C314" s="62">
        <v>296095.8</v>
      </c>
      <c r="D314" s="124">
        <v>0.6976</v>
      </c>
      <c r="E314" s="30"/>
      <c r="H314" s="3"/>
    </row>
    <row r="315" spans="1:8" s="7" customFormat="1" ht="12" customHeight="1" x14ac:dyDescent="0.2">
      <c r="A315" s="3"/>
      <c r="B315" s="132" t="s">
        <v>240</v>
      </c>
      <c r="C315" s="62">
        <v>20143.89</v>
      </c>
      <c r="D315" s="124">
        <v>4.7500000000000001E-2</v>
      </c>
      <c r="E315" s="30"/>
      <c r="H315" s="3"/>
    </row>
    <row r="316" spans="1:8" s="7" customFormat="1" ht="12" customHeight="1" x14ac:dyDescent="0.2">
      <c r="A316" s="3"/>
      <c r="B316" s="123" t="s">
        <v>241</v>
      </c>
      <c r="C316" s="62">
        <v>39766.199999999997</v>
      </c>
      <c r="D316" s="124">
        <v>9.3700000000000006E-2</v>
      </c>
      <c r="E316" s="30"/>
      <c r="H316" s="3"/>
    </row>
    <row r="317" spans="1:8" s="7" customFormat="1" ht="12" customHeight="1" x14ac:dyDescent="0.2">
      <c r="A317" s="3"/>
      <c r="B317" s="123" t="s">
        <v>242</v>
      </c>
      <c r="C317" s="62">
        <v>190684.3</v>
      </c>
      <c r="D317" s="124">
        <v>0.44929999999999998</v>
      </c>
      <c r="E317" s="30"/>
      <c r="H317" s="3"/>
    </row>
    <row r="318" spans="1:8" s="7" customFormat="1" ht="12" customHeight="1" x14ac:dyDescent="0.2">
      <c r="A318" s="3"/>
      <c r="B318" s="123" t="s">
        <v>243</v>
      </c>
      <c r="C318" s="62">
        <v>1386.04</v>
      </c>
      <c r="D318" s="124">
        <v>3.3E-3</v>
      </c>
      <c r="E318" s="30"/>
      <c r="H318" s="3"/>
    </row>
    <row r="319" spans="1:8" s="7" customFormat="1" ht="12" customHeight="1" x14ac:dyDescent="0.2">
      <c r="A319" s="3"/>
      <c r="B319" s="123" t="s">
        <v>244</v>
      </c>
      <c r="C319" s="62">
        <v>376243.25</v>
      </c>
      <c r="D319" s="124">
        <v>0.88649999999999995</v>
      </c>
      <c r="E319" s="30"/>
      <c r="H319" s="3"/>
    </row>
    <row r="320" spans="1:8" s="7" customFormat="1" ht="12" customHeight="1" x14ac:dyDescent="0.2">
      <c r="A320" s="3"/>
      <c r="B320" s="123" t="s">
        <v>245</v>
      </c>
      <c r="C320" s="62">
        <v>73553.47</v>
      </c>
      <c r="D320" s="124">
        <v>0.17330000000000001</v>
      </c>
      <c r="E320" s="30"/>
      <c r="H320" s="3"/>
    </row>
    <row r="321" spans="1:8" s="7" customFormat="1" ht="12" customHeight="1" x14ac:dyDescent="0.2">
      <c r="A321" s="3"/>
      <c r="B321" s="123" t="s">
        <v>246</v>
      </c>
      <c r="C321" s="62">
        <v>16384.53</v>
      </c>
      <c r="D321" s="124">
        <v>3.8600000000000002E-2</v>
      </c>
      <c r="E321" s="30"/>
      <c r="H321" s="3"/>
    </row>
    <row r="322" spans="1:8" s="7" customFormat="1" ht="12" customHeight="1" x14ac:dyDescent="0.2">
      <c r="A322" s="3"/>
      <c r="B322" s="123" t="s">
        <v>247</v>
      </c>
      <c r="C322" s="62">
        <v>189003.61</v>
      </c>
      <c r="D322" s="124">
        <v>0.44529999999999997</v>
      </c>
      <c r="E322" s="30"/>
      <c r="H322" s="3"/>
    </row>
    <row r="323" spans="1:8" s="7" customFormat="1" ht="12" customHeight="1" x14ac:dyDescent="0.2">
      <c r="A323" s="3"/>
      <c r="B323" s="123" t="s">
        <v>248</v>
      </c>
      <c r="C323" s="62">
        <v>136</v>
      </c>
      <c r="D323" s="124">
        <v>2.9999999999999997E-4</v>
      </c>
      <c r="E323" s="30"/>
      <c r="H323" s="3"/>
    </row>
    <row r="324" spans="1:8" s="7" customFormat="1" ht="12" customHeight="1" x14ac:dyDescent="0.2">
      <c r="A324" s="3"/>
      <c r="B324" s="123" t="s">
        <v>249</v>
      </c>
      <c r="C324" s="62">
        <v>535196</v>
      </c>
      <c r="D324" s="124">
        <v>1.2609999999999999</v>
      </c>
      <c r="E324" s="30"/>
      <c r="H324" s="3"/>
    </row>
    <row r="325" spans="1:8" s="7" customFormat="1" ht="12" customHeight="1" x14ac:dyDescent="0.2">
      <c r="A325" s="3"/>
      <c r="B325" s="123" t="s">
        <v>250</v>
      </c>
      <c r="C325" s="62">
        <v>114257.27</v>
      </c>
      <c r="D325" s="124">
        <v>0.26919999999999999</v>
      </c>
      <c r="E325" s="30"/>
      <c r="H325" s="3"/>
    </row>
    <row r="326" spans="1:8" s="7" customFormat="1" ht="12" customHeight="1" x14ac:dyDescent="0.2">
      <c r="A326" s="3"/>
      <c r="B326" s="123" t="s">
        <v>251</v>
      </c>
      <c r="C326" s="62">
        <v>38350</v>
      </c>
      <c r="D326" s="124">
        <v>9.0399999999999994E-2</v>
      </c>
      <c r="E326" s="30"/>
      <c r="H326" s="3"/>
    </row>
    <row r="327" spans="1:8" s="7" customFormat="1" ht="12" customHeight="1" x14ac:dyDescent="0.2">
      <c r="A327" s="3"/>
      <c r="B327" s="114" t="s">
        <v>252</v>
      </c>
      <c r="C327" s="62">
        <v>250730.47</v>
      </c>
      <c r="D327" s="124">
        <v>0.5907</v>
      </c>
      <c r="E327" s="30"/>
      <c r="H327" s="3"/>
    </row>
    <row r="328" spans="1:8" s="7" customFormat="1" ht="12" customHeight="1" x14ac:dyDescent="0.2">
      <c r="A328" s="3"/>
      <c r="B328" s="114" t="s">
        <v>253</v>
      </c>
      <c r="C328" s="62">
        <v>309671.42</v>
      </c>
      <c r="D328" s="124">
        <v>0.72960000000000003</v>
      </c>
      <c r="E328" s="30"/>
      <c r="H328" s="3"/>
    </row>
    <row r="329" spans="1:8" s="7" customFormat="1" ht="12" customHeight="1" x14ac:dyDescent="0.2">
      <c r="A329" s="3"/>
      <c r="B329" s="114" t="s">
        <v>254</v>
      </c>
      <c r="C329" s="62">
        <v>47095.49</v>
      </c>
      <c r="D329" s="124">
        <v>0.111</v>
      </c>
      <c r="E329" s="30"/>
      <c r="H329" s="3"/>
    </row>
    <row r="330" spans="1:8" s="7" customFormat="1" ht="12" customHeight="1" x14ac:dyDescent="0.2">
      <c r="A330" s="3"/>
      <c r="B330" s="114" t="s">
        <v>255</v>
      </c>
      <c r="C330" s="62">
        <v>18979.2</v>
      </c>
      <c r="D330" s="124">
        <v>4.4699999999999997E-2</v>
      </c>
      <c r="E330" s="30"/>
      <c r="H330" s="3"/>
    </row>
    <row r="331" spans="1:8" s="7" customFormat="1" ht="12" customHeight="1" x14ac:dyDescent="0.2">
      <c r="A331" s="3"/>
      <c r="B331" s="114" t="s">
        <v>256</v>
      </c>
      <c r="C331" s="62">
        <v>1950.74</v>
      </c>
      <c r="D331" s="124">
        <v>4.5999999999999999E-3</v>
      </c>
      <c r="E331" s="30"/>
      <c r="H331" s="3"/>
    </row>
    <row r="332" spans="1:8" s="7" customFormat="1" ht="12" customHeight="1" x14ac:dyDescent="0.2">
      <c r="A332" s="3"/>
      <c r="B332" s="114" t="s">
        <v>257</v>
      </c>
      <c r="C332" s="62">
        <v>3284.99</v>
      </c>
      <c r="D332" s="124">
        <v>7.7000000000000002E-3</v>
      </c>
      <c r="E332" s="30"/>
      <c r="H332" s="3"/>
    </row>
    <row r="333" spans="1:8" s="7" customFormat="1" ht="12" customHeight="1" x14ac:dyDescent="0.2">
      <c r="A333" s="3"/>
      <c r="B333" s="114" t="s">
        <v>258</v>
      </c>
      <c r="C333" s="62">
        <v>169001.13</v>
      </c>
      <c r="D333" s="124">
        <v>0.3982</v>
      </c>
      <c r="E333" s="30"/>
      <c r="H333" s="3"/>
    </row>
    <row r="334" spans="1:8" s="7" customFormat="1" ht="12" customHeight="1" x14ac:dyDescent="0.2">
      <c r="A334" s="3"/>
      <c r="B334" s="114" t="s">
        <v>259</v>
      </c>
      <c r="C334" s="62">
        <v>11932.55</v>
      </c>
      <c r="D334" s="124">
        <v>2.81E-2</v>
      </c>
      <c r="E334" s="30"/>
      <c r="H334" s="3"/>
    </row>
    <row r="335" spans="1:8" s="7" customFormat="1" ht="12" customHeight="1" x14ac:dyDescent="0.2">
      <c r="A335" s="3"/>
      <c r="B335" s="114" t="s">
        <v>260</v>
      </c>
      <c r="C335" s="62">
        <v>149664.07</v>
      </c>
      <c r="D335" s="124">
        <v>0.35260000000000002</v>
      </c>
      <c r="E335" s="30"/>
      <c r="H335" s="3"/>
    </row>
    <row r="336" spans="1:8" s="7" customFormat="1" ht="12" customHeight="1" x14ac:dyDescent="0.2">
      <c r="A336" s="3"/>
      <c r="B336" s="114" t="s">
        <v>261</v>
      </c>
      <c r="C336" s="62">
        <v>402821.36</v>
      </c>
      <c r="D336" s="124">
        <v>0.94910000000000005</v>
      </c>
      <c r="E336" s="30"/>
      <c r="H336" s="3"/>
    </row>
    <row r="337" spans="1:8" s="7" customFormat="1" ht="12" customHeight="1" x14ac:dyDescent="0.2">
      <c r="A337" s="3"/>
      <c r="B337" s="114" t="s">
        <v>262</v>
      </c>
      <c r="C337" s="62">
        <v>10503.2</v>
      </c>
      <c r="D337" s="124">
        <v>2.47E-2</v>
      </c>
      <c r="E337" s="30"/>
      <c r="H337" s="3"/>
    </row>
    <row r="338" spans="1:8" s="7" customFormat="1" ht="12" customHeight="1" x14ac:dyDescent="0.2">
      <c r="A338" s="3"/>
      <c r="B338" s="114" t="s">
        <v>263</v>
      </c>
      <c r="C338" s="62">
        <v>114988.23</v>
      </c>
      <c r="D338" s="124">
        <v>0.27089999999999997</v>
      </c>
      <c r="E338" s="30"/>
      <c r="H338" s="3"/>
    </row>
    <row r="339" spans="1:8" s="7" customFormat="1" ht="12" customHeight="1" x14ac:dyDescent="0.2">
      <c r="A339" s="3"/>
      <c r="B339" s="114" t="s">
        <v>264</v>
      </c>
      <c r="C339" s="62">
        <v>39117.99</v>
      </c>
      <c r="D339" s="124">
        <v>9.2200000000000004E-2</v>
      </c>
      <c r="E339" s="30"/>
      <c r="H339" s="3"/>
    </row>
    <row r="340" spans="1:8" s="7" customFormat="1" ht="12" customHeight="1" x14ac:dyDescent="0.2">
      <c r="A340" s="3"/>
      <c r="B340" s="114" t="s">
        <v>265</v>
      </c>
      <c r="C340" s="62">
        <v>69427.44</v>
      </c>
      <c r="D340" s="124">
        <v>0.1636</v>
      </c>
      <c r="E340" s="30"/>
      <c r="H340" s="3"/>
    </row>
    <row r="341" spans="1:8" s="7" customFormat="1" ht="12" customHeight="1" x14ac:dyDescent="0.2">
      <c r="A341" s="3"/>
      <c r="B341" s="114" t="s">
        <v>266</v>
      </c>
      <c r="C341" s="62">
        <v>12853.75</v>
      </c>
      <c r="D341" s="124">
        <v>3.0300000000000001E-2</v>
      </c>
      <c r="E341" s="30"/>
      <c r="H341" s="3"/>
    </row>
    <row r="342" spans="1:8" s="7" customFormat="1" ht="12" customHeight="1" x14ac:dyDescent="0.2">
      <c r="A342" s="3"/>
      <c r="B342" s="127" t="s">
        <v>267</v>
      </c>
      <c r="C342" s="128">
        <v>4584.8</v>
      </c>
      <c r="D342" s="129">
        <v>1.0800000000000001E-2</v>
      </c>
      <c r="E342" s="34"/>
      <c r="H342" s="3"/>
    </row>
    <row r="343" spans="1:8" s="7" customFormat="1" ht="15.75" customHeight="1" x14ac:dyDescent="0.2">
      <c r="A343" s="3"/>
      <c r="C343" s="133">
        <f>SUM(C253:C342)</f>
        <v>42443628.330000013</v>
      </c>
      <c r="D343" s="37" t="s">
        <v>268</v>
      </c>
      <c r="E343" s="26"/>
      <c r="H343" s="3"/>
    </row>
    <row r="348" spans="1:8" x14ac:dyDescent="0.2">
      <c r="B348" s="19" t="s">
        <v>269</v>
      </c>
    </row>
    <row r="349" spans="1:8" ht="8.25" customHeight="1" x14ac:dyDescent="0.2"/>
    <row r="350" spans="1:8" ht="19.5" customHeight="1" x14ac:dyDescent="0.2">
      <c r="B350" s="87" t="s">
        <v>270</v>
      </c>
      <c r="C350" s="117" t="s">
        <v>48</v>
      </c>
      <c r="D350" s="26" t="s">
        <v>49</v>
      </c>
      <c r="E350" s="26" t="s">
        <v>271</v>
      </c>
      <c r="F350" s="134" t="s">
        <v>10</v>
      </c>
      <c r="G350" s="80" t="s">
        <v>131</v>
      </c>
    </row>
    <row r="351" spans="1:8" x14ac:dyDescent="0.2">
      <c r="B351" s="135" t="s">
        <v>272</v>
      </c>
      <c r="C351" s="62">
        <v>-65191281.75</v>
      </c>
      <c r="D351" s="62">
        <v>-65191281.75</v>
      </c>
      <c r="E351" s="62">
        <v>0</v>
      </c>
      <c r="F351" s="28">
        <v>0</v>
      </c>
      <c r="G351" s="61">
        <v>0</v>
      </c>
    </row>
    <row r="352" spans="1:8" x14ac:dyDescent="0.2">
      <c r="B352" s="136" t="s">
        <v>273</v>
      </c>
      <c r="C352" s="62">
        <v>264982.55</v>
      </c>
      <c r="D352" s="62">
        <v>264982.55</v>
      </c>
      <c r="E352" s="62">
        <v>0</v>
      </c>
      <c r="F352" s="30"/>
      <c r="G352" s="48"/>
    </row>
    <row r="353" spans="2:7" x14ac:dyDescent="0.2">
      <c r="B353" s="136" t="s">
        <v>274</v>
      </c>
      <c r="C353" s="62">
        <v>-33794.980000000003</v>
      </c>
      <c r="D353" s="62">
        <v>-1478134.28</v>
      </c>
      <c r="E353" s="62">
        <v>-1444339.3</v>
      </c>
      <c r="F353" s="30"/>
      <c r="G353" s="48"/>
    </row>
    <row r="354" spans="2:7" x14ac:dyDescent="0.2">
      <c r="B354" s="136" t="s">
        <v>275</v>
      </c>
      <c r="C354" s="62">
        <v>-542833.31000000006</v>
      </c>
      <c r="D354" s="62">
        <v>0</v>
      </c>
      <c r="E354" s="62">
        <v>542833.31000000006</v>
      </c>
      <c r="F354" s="30"/>
      <c r="G354" s="48"/>
    </row>
    <row r="355" spans="2:7" x14ac:dyDescent="0.2">
      <c r="B355" s="136" t="s">
        <v>276</v>
      </c>
      <c r="C355" s="62">
        <v>0</v>
      </c>
      <c r="D355" s="62">
        <v>-3889943.66</v>
      </c>
      <c r="E355" s="62">
        <v>-3889943.66</v>
      </c>
      <c r="F355" s="30"/>
      <c r="G355" s="48"/>
    </row>
    <row r="356" spans="2:7" x14ac:dyDescent="0.2">
      <c r="B356" s="136" t="s">
        <v>277</v>
      </c>
      <c r="C356" s="62">
        <v>-3291378.5</v>
      </c>
      <c r="D356" s="62">
        <v>-142902</v>
      </c>
      <c r="E356" s="62">
        <v>3148476.5</v>
      </c>
      <c r="F356" s="30"/>
      <c r="G356" s="48"/>
    </row>
    <row r="357" spans="2:7" x14ac:dyDescent="0.2">
      <c r="B357" s="136" t="s">
        <v>278</v>
      </c>
      <c r="C357" s="62">
        <v>-7500000</v>
      </c>
      <c r="D357" s="62">
        <v>-9000000</v>
      </c>
      <c r="E357" s="62">
        <v>-1500000</v>
      </c>
      <c r="F357" s="30"/>
      <c r="G357" s="48"/>
    </row>
    <row r="358" spans="2:7" x14ac:dyDescent="0.2">
      <c r="B358" s="136" t="s">
        <v>279</v>
      </c>
      <c r="C358" s="62">
        <v>-2499231.84</v>
      </c>
      <c r="D358" s="62">
        <v>-2499231.84</v>
      </c>
      <c r="E358" s="62">
        <v>0</v>
      </c>
      <c r="F358" s="30"/>
      <c r="G358" s="48"/>
    </row>
    <row r="359" spans="2:7" x14ac:dyDescent="0.2">
      <c r="B359" s="136" t="s">
        <v>280</v>
      </c>
      <c r="C359" s="62">
        <v>0</v>
      </c>
      <c r="D359" s="62">
        <v>-542833.31000000006</v>
      </c>
      <c r="E359" s="62">
        <v>-542833.31000000006</v>
      </c>
      <c r="F359" s="30"/>
      <c r="G359" s="48"/>
    </row>
    <row r="360" spans="2:7" x14ac:dyDescent="0.2">
      <c r="B360" s="136" t="s">
        <v>281</v>
      </c>
      <c r="C360" s="62">
        <v>-1712466</v>
      </c>
      <c r="D360" s="62">
        <v>-5003844.5</v>
      </c>
      <c r="E360" s="62">
        <v>-3291378.5</v>
      </c>
      <c r="F360" s="30"/>
      <c r="G360" s="48"/>
    </row>
    <row r="361" spans="2:7" x14ac:dyDescent="0.2">
      <c r="B361" s="136" t="s">
        <v>282</v>
      </c>
      <c r="C361" s="62">
        <v>0</v>
      </c>
      <c r="D361" s="62">
        <v>-7500000</v>
      </c>
      <c r="E361" s="62">
        <v>-7500000</v>
      </c>
      <c r="F361" s="30"/>
      <c r="G361" s="48"/>
    </row>
    <row r="362" spans="2:7" x14ac:dyDescent="0.2">
      <c r="B362" s="136" t="s">
        <v>283</v>
      </c>
      <c r="C362" s="62">
        <v>-1073800</v>
      </c>
      <c r="D362" s="62">
        <v>-1073800</v>
      </c>
      <c r="E362" s="62">
        <v>0</v>
      </c>
      <c r="F362" s="30"/>
      <c r="G362" s="48"/>
    </row>
    <row r="363" spans="2:7" x14ac:dyDescent="0.2">
      <c r="B363" s="136" t="s">
        <v>284</v>
      </c>
      <c r="C363" s="62">
        <v>-1408600.98</v>
      </c>
      <c r="D363" s="62">
        <v>-1408600.98</v>
      </c>
      <c r="E363" s="62">
        <v>0</v>
      </c>
      <c r="F363" s="30"/>
      <c r="G363" s="48"/>
    </row>
    <row r="364" spans="2:7" x14ac:dyDescent="0.2">
      <c r="B364" s="136" t="s">
        <v>285</v>
      </c>
      <c r="C364" s="62">
        <v>0</v>
      </c>
      <c r="D364" s="62">
        <v>-33794.980000000003</v>
      </c>
      <c r="E364" s="62">
        <v>-33794.980000000003</v>
      </c>
      <c r="F364" s="30"/>
      <c r="G364" s="48"/>
    </row>
    <row r="365" spans="2:7" x14ac:dyDescent="0.2">
      <c r="B365" s="136" t="s">
        <v>286</v>
      </c>
      <c r="C365" s="62">
        <v>-341099.7</v>
      </c>
      <c r="D365" s="62">
        <v>-341099.7</v>
      </c>
      <c r="E365" s="62">
        <v>0</v>
      </c>
      <c r="F365" s="30"/>
      <c r="G365" s="48"/>
    </row>
    <row r="366" spans="2:7" x14ac:dyDescent="0.2">
      <c r="B366" s="137" t="s">
        <v>287</v>
      </c>
      <c r="C366" s="62">
        <v>-762450</v>
      </c>
      <c r="D366" s="62">
        <v>-762450</v>
      </c>
      <c r="E366" s="62">
        <v>0</v>
      </c>
      <c r="F366" s="34"/>
      <c r="G366" s="50"/>
    </row>
    <row r="367" spans="2:7" ht="14.25" customHeight="1" x14ac:dyDescent="0.2">
      <c r="C367" s="66">
        <v>-84091954.510000005</v>
      </c>
      <c r="D367" s="66">
        <v>-98602934.450000003</v>
      </c>
      <c r="E367" s="66">
        <v>-14510979.939999999</v>
      </c>
      <c r="F367" s="26"/>
      <c r="G367" s="138"/>
    </row>
    <row r="368" spans="2:7" s="78" customFormat="1" ht="14.25" customHeight="1" x14ac:dyDescent="0.2">
      <c r="B368" s="76"/>
      <c r="C368" s="203"/>
      <c r="D368" s="203"/>
      <c r="E368" s="203"/>
      <c r="F368" s="77"/>
      <c r="G368" s="77"/>
    </row>
    <row r="369" spans="1:8" s="78" customFormat="1" ht="14.25" customHeight="1" x14ac:dyDescent="0.2">
      <c r="B369" s="76"/>
      <c r="C369" s="203"/>
      <c r="D369" s="203"/>
      <c r="E369" s="203"/>
      <c r="F369" s="77"/>
      <c r="G369" s="77"/>
    </row>
    <row r="370" spans="1:8" s="78" customFormat="1" ht="14.25" customHeight="1" x14ac:dyDescent="0.2">
      <c r="B370" s="76"/>
      <c r="C370" s="203"/>
      <c r="D370" s="203"/>
      <c r="E370" s="203"/>
      <c r="F370" s="77"/>
      <c r="G370" s="77"/>
    </row>
    <row r="372" spans="1:8" ht="17.25" customHeight="1" x14ac:dyDescent="0.2">
      <c r="B372" s="87" t="s">
        <v>288</v>
      </c>
      <c r="C372" s="117" t="s">
        <v>48</v>
      </c>
      <c r="D372" s="26" t="s">
        <v>49</v>
      </c>
      <c r="E372" s="26" t="s">
        <v>271</v>
      </c>
      <c r="F372" s="139" t="s">
        <v>131</v>
      </c>
    </row>
    <row r="373" spans="1:8" x14ac:dyDescent="0.2">
      <c r="B373" s="140" t="s">
        <v>289</v>
      </c>
      <c r="C373" s="62">
        <v>-3831082.5</v>
      </c>
      <c r="D373" s="62">
        <v>-5045235.9000000004</v>
      </c>
      <c r="E373" s="62">
        <v>-1214153.3999999999</v>
      </c>
      <c r="F373" s="28"/>
    </row>
    <row r="374" spans="1:8" x14ac:dyDescent="0.2">
      <c r="B374" s="141" t="s">
        <v>290</v>
      </c>
      <c r="C374" s="62">
        <v>-21488.17</v>
      </c>
      <c r="D374" s="62">
        <v>-21488.17</v>
      </c>
      <c r="E374" s="62">
        <v>0</v>
      </c>
      <c r="F374" s="30"/>
    </row>
    <row r="375" spans="1:8" x14ac:dyDescent="0.2">
      <c r="B375" s="141" t="s">
        <v>291</v>
      </c>
      <c r="C375" s="62">
        <v>6243562.2400000002</v>
      </c>
      <c r="D375" s="62">
        <v>6243562.2400000002</v>
      </c>
      <c r="E375" s="62">
        <v>0</v>
      </c>
      <c r="F375" s="30"/>
    </row>
    <row r="376" spans="1:8" x14ac:dyDescent="0.2">
      <c r="B376" s="141" t="s">
        <v>292</v>
      </c>
      <c r="C376" s="62">
        <v>1105363.22</v>
      </c>
      <c r="D376" s="62">
        <v>1105363.22</v>
      </c>
      <c r="E376" s="62">
        <v>0</v>
      </c>
      <c r="F376" s="30"/>
    </row>
    <row r="377" spans="1:8" x14ac:dyDescent="0.2">
      <c r="B377" s="141" t="s">
        <v>293</v>
      </c>
      <c r="C377" s="62">
        <v>722873.51</v>
      </c>
      <c r="D377" s="62">
        <v>746423.51</v>
      </c>
      <c r="E377" s="62">
        <v>23550</v>
      </c>
      <c r="F377" s="30"/>
    </row>
    <row r="378" spans="1:8" x14ac:dyDescent="0.2">
      <c r="B378" s="141" t="s">
        <v>294</v>
      </c>
      <c r="C378" s="62">
        <v>3688822.73</v>
      </c>
      <c r="D378" s="62">
        <v>3688822.73</v>
      </c>
      <c r="E378" s="62">
        <v>0</v>
      </c>
      <c r="F378" s="30"/>
    </row>
    <row r="379" spans="1:8" x14ac:dyDescent="0.2">
      <c r="B379" s="141" t="s">
        <v>295</v>
      </c>
      <c r="C379" s="62">
        <v>5765056.6900000004</v>
      </c>
      <c r="D379" s="62">
        <v>5765056.6900000004</v>
      </c>
      <c r="E379" s="62">
        <v>0</v>
      </c>
      <c r="F379" s="30"/>
    </row>
    <row r="380" spans="1:8" x14ac:dyDescent="0.2">
      <c r="B380" s="141" t="s">
        <v>296</v>
      </c>
      <c r="C380" s="62">
        <v>5466958.04</v>
      </c>
      <c r="D380" s="62">
        <v>5463558.04</v>
      </c>
      <c r="E380" s="62">
        <v>-3400</v>
      </c>
      <c r="F380" s="30"/>
    </row>
    <row r="381" spans="1:8" x14ac:dyDescent="0.2">
      <c r="B381" s="141" t="s">
        <v>297</v>
      </c>
      <c r="C381" s="62">
        <v>4036997.07</v>
      </c>
      <c r="D381" s="62">
        <v>3996942.07</v>
      </c>
      <c r="E381" s="62">
        <v>-40055</v>
      </c>
      <c r="F381" s="30"/>
    </row>
    <row r="382" spans="1:8" s="7" customFormat="1" x14ac:dyDescent="0.2">
      <c r="A382" s="3"/>
      <c r="B382" s="141" t="s">
        <v>298</v>
      </c>
      <c r="C382" s="62">
        <v>-2646995.92</v>
      </c>
      <c r="D382" s="62">
        <v>-2036414.61</v>
      </c>
      <c r="E382" s="62">
        <v>610581.31000000006</v>
      </c>
      <c r="F382" s="30"/>
      <c r="H382" s="3"/>
    </row>
    <row r="383" spans="1:8" s="7" customFormat="1" x14ac:dyDescent="0.2">
      <c r="A383" s="3"/>
      <c r="B383" s="141" t="s">
        <v>299</v>
      </c>
      <c r="C383" s="62">
        <v>-1772666.74</v>
      </c>
      <c r="D383" s="62">
        <v>-989856.05</v>
      </c>
      <c r="E383" s="62">
        <v>782810.69</v>
      </c>
      <c r="F383" s="30"/>
      <c r="H383" s="3"/>
    </row>
    <row r="384" spans="1:8" s="7" customFormat="1" x14ac:dyDescent="0.2">
      <c r="A384" s="3"/>
      <c r="B384" s="141" t="s">
        <v>300</v>
      </c>
      <c r="C384" s="62">
        <v>0</v>
      </c>
      <c r="D384" s="62">
        <v>6617242.6500000004</v>
      </c>
      <c r="E384" s="62">
        <v>6617242.6500000004</v>
      </c>
      <c r="F384" s="30"/>
      <c r="H384" s="3"/>
    </row>
    <row r="385" spans="1:8" s="7" customFormat="1" x14ac:dyDescent="0.2">
      <c r="A385" s="3"/>
      <c r="B385" s="141" t="s">
        <v>301</v>
      </c>
      <c r="C385" s="62">
        <v>-37660189.43</v>
      </c>
      <c r="D385" s="62">
        <v>-37660189.43</v>
      </c>
      <c r="E385" s="62">
        <v>0</v>
      </c>
      <c r="F385" s="30"/>
      <c r="H385" s="3"/>
    </row>
    <row r="386" spans="1:8" s="7" customFormat="1" x14ac:dyDescent="0.2">
      <c r="A386" s="3"/>
      <c r="B386" s="141" t="s">
        <v>302</v>
      </c>
      <c r="C386" s="62">
        <v>-1590286.83</v>
      </c>
      <c r="D386" s="62">
        <v>-3018201.56</v>
      </c>
      <c r="E386" s="62">
        <v>-1427914.73</v>
      </c>
      <c r="F386" s="30"/>
      <c r="H386" s="3"/>
    </row>
    <row r="387" spans="1:8" s="7" customFormat="1" x14ac:dyDescent="0.2">
      <c r="A387" s="3"/>
      <c r="B387" s="141" t="s">
        <v>303</v>
      </c>
      <c r="C387" s="62">
        <v>-9991154.8000000007</v>
      </c>
      <c r="D387" s="62">
        <v>-10160515.49</v>
      </c>
      <c r="E387" s="62">
        <v>-169360.69</v>
      </c>
      <c r="F387" s="30"/>
      <c r="H387" s="3"/>
    </row>
    <row r="388" spans="1:8" s="7" customFormat="1" x14ac:dyDescent="0.2">
      <c r="A388" s="3"/>
      <c r="B388" s="141" t="s">
        <v>304</v>
      </c>
      <c r="C388" s="62">
        <v>-9137836.4199999999</v>
      </c>
      <c r="D388" s="62">
        <v>-17393826.27</v>
      </c>
      <c r="E388" s="62">
        <v>-8255989.8499999996</v>
      </c>
      <c r="F388" s="30"/>
      <c r="H388" s="3"/>
    </row>
    <row r="389" spans="1:8" s="7" customFormat="1" x14ac:dyDescent="0.2">
      <c r="A389" s="3"/>
      <c r="B389" s="141" t="s">
        <v>305</v>
      </c>
      <c r="C389" s="62">
        <v>-23769.39</v>
      </c>
      <c r="D389" s="62">
        <v>-51169.39</v>
      </c>
      <c r="E389" s="62">
        <v>-27400</v>
      </c>
      <c r="F389" s="30"/>
      <c r="H389" s="3"/>
    </row>
    <row r="390" spans="1:8" s="7" customFormat="1" x14ac:dyDescent="0.2">
      <c r="A390" s="3"/>
      <c r="B390" s="141" t="s">
        <v>306</v>
      </c>
      <c r="C390" s="62">
        <v>-110447.87</v>
      </c>
      <c r="D390" s="62">
        <v>-1269369.81</v>
      </c>
      <c r="E390" s="62">
        <v>-1158921.94</v>
      </c>
      <c r="F390" s="30"/>
      <c r="H390" s="3"/>
    </row>
    <row r="391" spans="1:8" s="7" customFormat="1" ht="10.5" customHeight="1" x14ac:dyDescent="0.2">
      <c r="A391" s="3"/>
      <c r="B391" s="142" t="s">
        <v>307</v>
      </c>
      <c r="C391" s="62">
        <v>-35925202.07</v>
      </c>
      <c r="D391" s="62">
        <v>-38974059.630000003</v>
      </c>
      <c r="E391" s="62">
        <v>-3048857.56</v>
      </c>
      <c r="F391" s="30"/>
      <c r="H391" s="3"/>
    </row>
    <row r="392" spans="1:8" s="7" customFormat="1" ht="14.25" customHeight="1" x14ac:dyDescent="0.2">
      <c r="A392" s="3"/>
      <c r="C392" s="66">
        <v>-39756284.57</v>
      </c>
      <c r="D392" s="66">
        <v>-44019295.530000001</v>
      </c>
      <c r="E392" s="66">
        <v>-4263010.96</v>
      </c>
      <c r="F392" s="46"/>
      <c r="H392" s="3"/>
    </row>
    <row r="395" spans="1:8" s="7" customFormat="1" x14ac:dyDescent="0.2">
      <c r="A395" s="3"/>
      <c r="B395" s="19" t="s">
        <v>308</v>
      </c>
      <c r="H395" s="3"/>
    </row>
    <row r="397" spans="1:8" s="7" customFormat="1" ht="30.75" customHeight="1" x14ac:dyDescent="0.2">
      <c r="A397" s="3"/>
      <c r="B397" s="87" t="s">
        <v>309</v>
      </c>
      <c r="C397" s="117" t="s">
        <v>48</v>
      </c>
      <c r="D397" s="26" t="s">
        <v>49</v>
      </c>
      <c r="E397" s="26" t="s">
        <v>50</v>
      </c>
      <c r="H397" s="3"/>
    </row>
    <row r="398" spans="1:8" s="7" customFormat="1" x14ac:dyDescent="0.2">
      <c r="A398" s="3"/>
      <c r="B398" s="143" t="s">
        <v>310</v>
      </c>
      <c r="C398" s="62">
        <v>3165510.23</v>
      </c>
      <c r="D398" s="62">
        <v>0</v>
      </c>
      <c r="E398" s="62">
        <v>-3165510.23</v>
      </c>
      <c r="H398" s="3"/>
    </row>
    <row r="399" spans="1:8" s="7" customFormat="1" x14ac:dyDescent="0.2">
      <c r="A399" s="3"/>
      <c r="B399" s="144" t="s">
        <v>311</v>
      </c>
      <c r="C399" s="62">
        <v>7569.28</v>
      </c>
      <c r="D399" s="62">
        <v>25161.65</v>
      </c>
      <c r="E399" s="62">
        <v>17592.37</v>
      </c>
      <c r="H399" s="3"/>
    </row>
    <row r="400" spans="1:8" s="7" customFormat="1" x14ac:dyDescent="0.2">
      <c r="A400" s="3"/>
      <c r="B400" s="144" t="s">
        <v>312</v>
      </c>
      <c r="C400" s="62">
        <v>0</v>
      </c>
      <c r="D400" s="62">
        <v>316000</v>
      </c>
      <c r="E400" s="62">
        <v>316000</v>
      </c>
      <c r="H400" s="3"/>
    </row>
    <row r="401" spans="1:8" s="7" customFormat="1" x14ac:dyDescent="0.2">
      <c r="A401" s="3"/>
      <c r="B401" s="144" t="s">
        <v>313</v>
      </c>
      <c r="C401" s="62">
        <v>28186.29</v>
      </c>
      <c r="D401" s="62">
        <v>0</v>
      </c>
      <c r="E401" s="62">
        <v>-28186.29</v>
      </c>
      <c r="H401" s="3"/>
    </row>
    <row r="402" spans="1:8" s="7" customFormat="1" x14ac:dyDescent="0.2">
      <c r="A402" s="3"/>
      <c r="B402" s="144" t="s">
        <v>314</v>
      </c>
      <c r="C402" s="62">
        <v>2329422.0699999998</v>
      </c>
      <c r="D402" s="62">
        <v>1140346.92</v>
      </c>
      <c r="E402" s="62">
        <v>-1189075.1499999999</v>
      </c>
      <c r="H402" s="3"/>
    </row>
    <row r="403" spans="1:8" s="7" customFormat="1" x14ac:dyDescent="0.2">
      <c r="A403" s="3"/>
      <c r="B403" s="144" t="s">
        <v>315</v>
      </c>
      <c r="C403" s="62">
        <v>44988.93</v>
      </c>
      <c r="D403" s="62">
        <v>44993.53</v>
      </c>
      <c r="E403" s="62">
        <v>4.5999999999999996</v>
      </c>
      <c r="H403" s="3"/>
    </row>
    <row r="404" spans="1:8" s="7" customFormat="1" x14ac:dyDescent="0.2">
      <c r="A404" s="3"/>
      <c r="B404" s="144" t="s">
        <v>316</v>
      </c>
      <c r="C404" s="62">
        <v>20067.03</v>
      </c>
      <c r="D404" s="62">
        <v>20086.849999999999</v>
      </c>
      <c r="E404" s="62">
        <v>19.82</v>
      </c>
      <c r="H404" s="3"/>
    </row>
    <row r="405" spans="1:8" s="7" customFormat="1" x14ac:dyDescent="0.2">
      <c r="A405" s="3"/>
      <c r="B405" s="144" t="s">
        <v>317</v>
      </c>
      <c r="C405" s="62">
        <v>5024236.53</v>
      </c>
      <c r="D405" s="62">
        <v>3072600.7</v>
      </c>
      <c r="E405" s="62">
        <v>-1951635.83</v>
      </c>
      <c r="H405" s="3"/>
    </row>
    <row r="406" spans="1:8" s="7" customFormat="1" x14ac:dyDescent="0.2">
      <c r="A406" s="3"/>
      <c r="B406" s="144" t="s">
        <v>318</v>
      </c>
      <c r="C406" s="62">
        <v>434665.26</v>
      </c>
      <c r="D406" s="62">
        <v>1431092.19</v>
      </c>
      <c r="E406" s="62">
        <v>996426.93</v>
      </c>
      <c r="H406" s="3"/>
    </row>
    <row r="407" spans="1:8" s="7" customFormat="1" x14ac:dyDescent="0.2">
      <c r="A407" s="3"/>
      <c r="B407" s="144" t="s">
        <v>319</v>
      </c>
      <c r="C407" s="62">
        <v>550083.9</v>
      </c>
      <c r="D407" s="62">
        <v>334.88</v>
      </c>
      <c r="E407" s="62">
        <v>-549749.02</v>
      </c>
      <c r="H407" s="3"/>
    </row>
    <row r="408" spans="1:8" s="7" customFormat="1" x14ac:dyDescent="0.2">
      <c r="A408" s="3"/>
      <c r="B408" s="144" t="s">
        <v>320</v>
      </c>
      <c r="C408" s="62">
        <v>2044817</v>
      </c>
      <c r="D408" s="62">
        <v>7015.57</v>
      </c>
      <c r="E408" s="62">
        <v>-2037801.43</v>
      </c>
      <c r="H408" s="3"/>
    </row>
    <row r="409" spans="1:8" s="7" customFormat="1" x14ac:dyDescent="0.2">
      <c r="A409" s="3"/>
      <c r="B409" s="144" t="s">
        <v>321</v>
      </c>
      <c r="C409" s="62">
        <v>10071697.68</v>
      </c>
      <c r="D409" s="62">
        <v>8117089.9100000001</v>
      </c>
      <c r="E409" s="62">
        <v>-1954607.77</v>
      </c>
      <c r="H409" s="3"/>
    </row>
    <row r="410" spans="1:8" s="7" customFormat="1" x14ac:dyDescent="0.2">
      <c r="A410" s="3"/>
      <c r="B410" s="144" t="s">
        <v>322</v>
      </c>
      <c r="C410" s="62">
        <v>7522392.6200000001</v>
      </c>
      <c r="D410" s="62">
        <v>3632899.79</v>
      </c>
      <c r="E410" s="62">
        <v>-3889492.83</v>
      </c>
      <c r="H410" s="3"/>
    </row>
    <row r="411" spans="1:8" s="7" customFormat="1" x14ac:dyDescent="0.2">
      <c r="A411" s="3"/>
      <c r="B411" s="144" t="s">
        <v>323</v>
      </c>
      <c r="C411" s="62">
        <v>781111.26</v>
      </c>
      <c r="D411" s="62">
        <v>18698.8</v>
      </c>
      <c r="E411" s="62">
        <v>-762412.46</v>
      </c>
      <c r="H411" s="3"/>
    </row>
    <row r="412" spans="1:8" s="7" customFormat="1" x14ac:dyDescent="0.2">
      <c r="A412" s="3"/>
      <c r="B412" s="144" t="s">
        <v>324</v>
      </c>
      <c r="C412" s="62">
        <v>0</v>
      </c>
      <c r="D412" s="62">
        <v>6820051.0700000003</v>
      </c>
      <c r="E412" s="62">
        <v>6820051.0700000003</v>
      </c>
      <c r="H412" s="3"/>
    </row>
    <row r="413" spans="1:8" s="7" customFormat="1" x14ac:dyDescent="0.2">
      <c r="A413" s="3"/>
      <c r="B413" s="144" t="s">
        <v>325</v>
      </c>
      <c r="C413" s="62">
        <v>0</v>
      </c>
      <c r="D413" s="62">
        <v>15558215.48</v>
      </c>
      <c r="E413" s="62">
        <v>15558215.48</v>
      </c>
      <c r="H413" s="3"/>
    </row>
    <row r="414" spans="1:8" s="7" customFormat="1" x14ac:dyDescent="0.2">
      <c r="A414" s="3"/>
      <c r="B414" s="144" t="s">
        <v>326</v>
      </c>
      <c r="C414" s="62">
        <v>0</v>
      </c>
      <c r="D414" s="62">
        <v>6819821.0700000003</v>
      </c>
      <c r="E414" s="62">
        <v>6819821.0700000003</v>
      </c>
      <c r="H414" s="3"/>
    </row>
    <row r="415" spans="1:8" s="7" customFormat="1" x14ac:dyDescent="0.2">
      <c r="A415" s="3"/>
      <c r="B415" s="145" t="s">
        <v>327</v>
      </c>
      <c r="C415" s="62">
        <v>32024748.079999998</v>
      </c>
      <c r="D415" s="62">
        <v>47024408.409999996</v>
      </c>
      <c r="E415" s="62">
        <v>14999660.33</v>
      </c>
      <c r="H415" s="3"/>
    </row>
    <row r="416" spans="1:8" s="7" customFormat="1" ht="21.75" customHeight="1" x14ac:dyDescent="0.2">
      <c r="A416" s="3"/>
      <c r="C416" s="66">
        <v>32024748.079999998</v>
      </c>
      <c r="D416" s="66">
        <v>47024408.409999996</v>
      </c>
      <c r="E416" s="66">
        <v>14999660.33</v>
      </c>
      <c r="H416" s="3"/>
    </row>
    <row r="417" spans="1:8" s="76" customFormat="1" ht="21.75" customHeight="1" x14ac:dyDescent="0.2">
      <c r="A417" s="78"/>
      <c r="C417" s="203"/>
      <c r="D417" s="203"/>
      <c r="E417" s="203"/>
      <c r="H417" s="78"/>
    </row>
    <row r="419" spans="1:8" s="7" customFormat="1" ht="24" customHeight="1" x14ac:dyDescent="0.2">
      <c r="A419" s="3"/>
      <c r="B419" s="87" t="s">
        <v>328</v>
      </c>
      <c r="C419" s="117" t="s">
        <v>50</v>
      </c>
      <c r="D419" s="26" t="s">
        <v>329</v>
      </c>
      <c r="E419" s="15"/>
      <c r="H419" s="3"/>
    </row>
    <row r="420" spans="1:8" s="7" customFormat="1" x14ac:dyDescent="0.2">
      <c r="A420" s="3"/>
      <c r="B420" s="146" t="s">
        <v>330</v>
      </c>
      <c r="C420" s="62">
        <v>8685335.5299999993</v>
      </c>
      <c r="D420" s="28"/>
      <c r="E420" s="44"/>
      <c r="H420" s="3"/>
    </row>
    <row r="421" spans="1:8" s="7" customFormat="1" x14ac:dyDescent="0.2">
      <c r="A421" s="3"/>
      <c r="B421" s="147" t="s">
        <v>331</v>
      </c>
      <c r="C421" s="63">
        <v>8685335.5299999993</v>
      </c>
      <c r="D421" s="30"/>
      <c r="E421" s="44"/>
      <c r="H421" s="3"/>
    </row>
    <row r="422" spans="1:8" s="7" customFormat="1" x14ac:dyDescent="0.2">
      <c r="A422" s="3"/>
      <c r="B422" s="147" t="s">
        <v>332</v>
      </c>
      <c r="C422" s="62">
        <v>331100.09000000003</v>
      </c>
      <c r="D422" s="30"/>
      <c r="E422" s="44"/>
      <c r="H422" s="3"/>
    </row>
    <row r="423" spans="1:8" s="7" customFormat="1" x14ac:dyDescent="0.2">
      <c r="A423" s="3"/>
      <c r="B423" s="147" t="s">
        <v>333</v>
      </c>
      <c r="C423" s="62">
        <v>181100</v>
      </c>
      <c r="D423" s="30"/>
      <c r="E423" s="44"/>
      <c r="H423" s="3"/>
    </row>
    <row r="424" spans="1:8" s="7" customFormat="1" x14ac:dyDescent="0.2">
      <c r="A424" s="3"/>
      <c r="B424" s="147" t="s">
        <v>334</v>
      </c>
      <c r="C424" s="62">
        <v>107099.39</v>
      </c>
      <c r="D424" s="30"/>
      <c r="E424" s="44"/>
      <c r="H424" s="3"/>
    </row>
    <row r="425" spans="1:8" s="7" customFormat="1" x14ac:dyDescent="0.2">
      <c r="A425" s="3"/>
      <c r="B425" s="147" t="s">
        <v>335</v>
      </c>
      <c r="C425" s="62">
        <v>464680.36</v>
      </c>
      <c r="D425" s="30"/>
      <c r="E425" s="44"/>
      <c r="H425" s="3"/>
    </row>
    <row r="426" spans="1:8" s="7" customFormat="1" x14ac:dyDescent="0.2">
      <c r="A426" s="3"/>
      <c r="B426" s="114" t="s">
        <v>336</v>
      </c>
      <c r="C426" s="62">
        <v>765239.12</v>
      </c>
      <c r="D426" s="30"/>
      <c r="E426" s="44"/>
      <c r="H426" s="3"/>
    </row>
    <row r="427" spans="1:8" x14ac:dyDescent="0.2">
      <c r="B427" s="148" t="s">
        <v>337</v>
      </c>
      <c r="C427" s="63">
        <v>1849218.96</v>
      </c>
      <c r="D427" s="30"/>
      <c r="E427" s="44"/>
    </row>
    <row r="428" spans="1:8" ht="18" customHeight="1" x14ac:dyDescent="0.2">
      <c r="C428" s="66">
        <v>10534554.49</v>
      </c>
      <c r="D428" s="26"/>
      <c r="E428" s="15"/>
      <c r="F428" s="15"/>
      <c r="G428" s="15"/>
    </row>
    <row r="429" spans="1:8" x14ac:dyDescent="0.2">
      <c r="F429" s="15"/>
      <c r="G429" s="15"/>
    </row>
    <row r="430" spans="1:8" x14ac:dyDescent="0.2">
      <c r="F430" s="15"/>
      <c r="G430" s="15"/>
    </row>
    <row r="431" spans="1:8" x14ac:dyDescent="0.2">
      <c r="F431" s="15"/>
      <c r="G431" s="15"/>
    </row>
    <row r="432" spans="1:8" x14ac:dyDescent="0.2">
      <c r="B432" s="19" t="s">
        <v>338</v>
      </c>
      <c r="F432" s="15"/>
      <c r="G432" s="15"/>
    </row>
    <row r="433" spans="2:7" ht="12" customHeight="1" x14ac:dyDescent="0.2">
      <c r="B433" s="19" t="s">
        <v>339</v>
      </c>
      <c r="F433" s="15"/>
      <c r="G433" s="15"/>
    </row>
    <row r="434" spans="2:7" x14ac:dyDescent="0.2">
      <c r="B434" s="149" t="s">
        <v>340</v>
      </c>
      <c r="C434" s="150"/>
      <c r="D434" s="150"/>
      <c r="E434" s="151"/>
      <c r="F434" s="15"/>
      <c r="G434" s="15"/>
    </row>
    <row r="435" spans="2:7" x14ac:dyDescent="0.2">
      <c r="B435" s="152" t="s">
        <v>341</v>
      </c>
      <c r="C435" s="153"/>
      <c r="D435" s="153"/>
      <c r="E435" s="154"/>
      <c r="F435" s="15"/>
      <c r="G435" s="155"/>
    </row>
    <row r="436" spans="2:7" x14ac:dyDescent="0.2">
      <c r="B436" s="156" t="s">
        <v>342</v>
      </c>
      <c r="C436" s="157"/>
      <c r="D436" s="157"/>
      <c r="E436" s="158"/>
      <c r="F436" s="15"/>
      <c r="G436" s="155"/>
    </row>
    <row r="437" spans="2:7" ht="13.5" thickBot="1" x14ac:dyDescent="0.25">
      <c r="B437" s="159" t="s">
        <v>343</v>
      </c>
      <c r="C437" s="160"/>
      <c r="E437" s="201">
        <v>70452594.709999993</v>
      </c>
      <c r="F437" s="15"/>
      <c r="G437" s="155"/>
    </row>
    <row r="438" spans="2:7" x14ac:dyDescent="0.2">
      <c r="B438" s="161"/>
      <c r="C438" s="161"/>
      <c r="D438" s="15"/>
      <c r="F438" s="15"/>
      <c r="G438" s="155"/>
    </row>
    <row r="439" spans="2:7" x14ac:dyDescent="0.2">
      <c r="B439" s="162" t="s">
        <v>344</v>
      </c>
      <c r="C439" s="162"/>
      <c r="D439" s="163"/>
      <c r="E439" s="164">
        <f>SUM(D439:D444)</f>
        <v>0</v>
      </c>
      <c r="F439" s="15"/>
      <c r="G439" s="15"/>
    </row>
    <row r="440" spans="2:7" ht="11.25" customHeight="1" x14ac:dyDescent="0.2">
      <c r="B440" s="165" t="s">
        <v>345</v>
      </c>
      <c r="C440" s="165"/>
      <c r="D440" s="166">
        <v>0</v>
      </c>
      <c r="E440" s="167"/>
      <c r="F440" s="15"/>
      <c r="G440" s="15"/>
    </row>
    <row r="441" spans="2:7" ht="11.25" customHeight="1" x14ac:dyDescent="0.2">
      <c r="B441" s="165" t="s">
        <v>346</v>
      </c>
      <c r="C441" s="165"/>
      <c r="D441" s="166">
        <v>0</v>
      </c>
      <c r="E441" s="167"/>
      <c r="F441" s="15"/>
      <c r="G441" s="15"/>
    </row>
    <row r="442" spans="2:7" ht="11.25" customHeight="1" x14ac:dyDescent="0.2">
      <c r="B442" s="165" t="s">
        <v>347</v>
      </c>
      <c r="C442" s="165"/>
      <c r="D442" s="166">
        <v>0</v>
      </c>
      <c r="E442" s="167"/>
      <c r="F442" s="15"/>
      <c r="G442" s="15"/>
    </row>
    <row r="443" spans="2:7" ht="11.25" customHeight="1" x14ac:dyDescent="0.2">
      <c r="B443" s="165" t="s">
        <v>348</v>
      </c>
      <c r="C443" s="165"/>
      <c r="D443" s="166">
        <v>0</v>
      </c>
      <c r="E443" s="167"/>
      <c r="F443" s="15"/>
      <c r="G443" s="15"/>
    </row>
    <row r="444" spans="2:7" ht="11.25" customHeight="1" x14ac:dyDescent="0.2">
      <c r="B444" s="168" t="s">
        <v>349</v>
      </c>
      <c r="C444" s="169"/>
      <c r="D444" s="166">
        <v>0</v>
      </c>
      <c r="E444" s="167"/>
      <c r="F444" s="15"/>
      <c r="G444" s="15"/>
    </row>
    <row r="445" spans="2:7" ht="11.25" customHeight="1" x14ac:dyDescent="0.2">
      <c r="B445" s="161"/>
      <c r="C445" s="161"/>
      <c r="D445" s="170"/>
      <c r="F445" s="15"/>
      <c r="G445" s="15"/>
    </row>
    <row r="446" spans="2:7" ht="11.25" customHeight="1" x14ac:dyDescent="0.2">
      <c r="B446" s="162" t="s">
        <v>350</v>
      </c>
      <c r="C446" s="162"/>
      <c r="D446" s="207"/>
      <c r="E446" s="208">
        <f>SUM(D447:D450)</f>
        <v>22963730.48</v>
      </c>
      <c r="F446" s="15"/>
      <c r="G446" s="15"/>
    </row>
    <row r="447" spans="2:7" ht="11.25" customHeight="1" x14ac:dyDescent="0.2">
      <c r="B447" s="165" t="s">
        <v>351</v>
      </c>
      <c r="C447" s="165"/>
      <c r="D447" s="166">
        <v>0</v>
      </c>
      <c r="E447" s="167"/>
      <c r="F447" s="15"/>
      <c r="G447" s="15"/>
    </row>
    <row r="448" spans="2:7" ht="11.25" customHeight="1" x14ac:dyDescent="0.2">
      <c r="B448" s="165" t="s">
        <v>352</v>
      </c>
      <c r="C448" s="165"/>
      <c r="D448" s="166">
        <v>0</v>
      </c>
      <c r="E448" s="167"/>
      <c r="F448" s="15"/>
      <c r="G448" s="15"/>
    </row>
    <row r="449" spans="2:7" ht="11.25" customHeight="1" x14ac:dyDescent="0.2">
      <c r="B449" s="165" t="s">
        <v>353</v>
      </c>
      <c r="C449" s="165"/>
      <c r="D449" s="166">
        <v>0</v>
      </c>
      <c r="E449" s="167"/>
      <c r="F449" s="15"/>
      <c r="G449" s="15"/>
    </row>
    <row r="450" spans="2:7" ht="11.25" customHeight="1" x14ac:dyDescent="0.2">
      <c r="B450" s="171" t="s">
        <v>354</v>
      </c>
      <c r="C450" s="172"/>
      <c r="D450" s="208">
        <v>22963730.48</v>
      </c>
      <c r="E450" s="173"/>
      <c r="F450" s="15"/>
      <c r="G450" s="15"/>
    </row>
    <row r="451" spans="2:7" x14ac:dyDescent="0.2">
      <c r="B451" s="161"/>
      <c r="C451" s="161"/>
      <c r="F451" s="15"/>
      <c r="G451" s="15"/>
    </row>
    <row r="452" spans="2:7" x14ac:dyDescent="0.2">
      <c r="B452" s="174" t="s">
        <v>355</v>
      </c>
      <c r="C452" s="174"/>
      <c r="E452" s="175">
        <f>+E437+E439-E446</f>
        <v>47488864.229999989</v>
      </c>
      <c r="F452" s="155" t="s">
        <v>29</v>
      </c>
      <c r="G452" s="155" t="s">
        <v>29</v>
      </c>
    </row>
    <row r="453" spans="2:7" x14ac:dyDescent="0.2">
      <c r="B453" s="5"/>
      <c r="C453" s="5"/>
      <c r="D453" s="5"/>
      <c r="E453" s="5"/>
      <c r="F453" s="15"/>
      <c r="G453" s="15"/>
    </row>
    <row r="454" spans="2:7" x14ac:dyDescent="0.2">
      <c r="B454" s="149" t="s">
        <v>356</v>
      </c>
      <c r="C454" s="150"/>
      <c r="D454" s="150"/>
      <c r="E454" s="151"/>
      <c r="F454" s="15"/>
      <c r="G454" s="15"/>
    </row>
    <row r="455" spans="2:7" x14ac:dyDescent="0.2">
      <c r="B455" s="152" t="s">
        <v>341</v>
      </c>
      <c r="C455" s="153"/>
      <c r="D455" s="153"/>
      <c r="E455" s="154"/>
      <c r="F455" s="15"/>
      <c r="G455" s="15"/>
    </row>
    <row r="456" spans="2:7" x14ac:dyDescent="0.2">
      <c r="B456" s="156" t="s">
        <v>342</v>
      </c>
      <c r="C456" s="157"/>
      <c r="D456" s="157"/>
      <c r="E456" s="158"/>
      <c r="F456" s="15"/>
      <c r="G456" s="15"/>
    </row>
    <row r="457" spans="2:7" ht="13.5" thickBot="1" x14ac:dyDescent="0.25">
      <c r="B457" s="159" t="s">
        <v>357</v>
      </c>
      <c r="C457" s="160"/>
      <c r="E457" s="201">
        <v>52132803.030000001</v>
      </c>
      <c r="F457" s="15"/>
      <c r="G457" s="15"/>
    </row>
    <row r="458" spans="2:7" x14ac:dyDescent="0.2">
      <c r="B458" s="161"/>
      <c r="C458" s="161"/>
      <c r="F458" s="15"/>
      <c r="G458" s="15"/>
    </row>
    <row r="459" spans="2:7" ht="11.25" customHeight="1" x14ac:dyDescent="0.2">
      <c r="B459" s="176" t="s">
        <v>358</v>
      </c>
      <c r="C459" s="176"/>
      <c r="D459" s="163"/>
      <c r="E459" s="177">
        <f>SUM(D459:D476)</f>
        <v>11305781.530000001</v>
      </c>
      <c r="F459" s="15"/>
      <c r="G459" s="15"/>
    </row>
    <row r="460" spans="2:7" ht="11.25" customHeight="1" x14ac:dyDescent="0.2">
      <c r="B460" s="165" t="s">
        <v>359</v>
      </c>
      <c r="C460" s="165"/>
      <c r="D460" s="208">
        <v>331100.09000000003</v>
      </c>
      <c r="E460" s="178"/>
      <c r="F460" s="15"/>
      <c r="G460" s="15"/>
    </row>
    <row r="461" spans="2:7" ht="11.25" customHeight="1" x14ac:dyDescent="0.2">
      <c r="B461" s="165" t="s">
        <v>360</v>
      </c>
      <c r="C461" s="165"/>
      <c r="D461" s="208">
        <v>181100</v>
      </c>
      <c r="E461" s="178"/>
      <c r="F461" s="15"/>
      <c r="G461" s="15"/>
    </row>
    <row r="462" spans="2:7" ht="11.25" customHeight="1" x14ac:dyDescent="0.2">
      <c r="B462" s="165" t="s">
        <v>361</v>
      </c>
      <c r="C462" s="165"/>
      <c r="D462" s="208">
        <v>107099.39</v>
      </c>
      <c r="E462" s="178"/>
      <c r="F462" s="15"/>
      <c r="G462" s="15"/>
    </row>
    <row r="463" spans="2:7" ht="11.25" customHeight="1" x14ac:dyDescent="0.2">
      <c r="B463" s="165" t="s">
        <v>362</v>
      </c>
      <c r="C463" s="165"/>
      <c r="D463" s="208">
        <v>1134933.28</v>
      </c>
      <c r="E463" s="179" t="s">
        <v>29</v>
      </c>
      <c r="F463" s="15"/>
      <c r="G463" s="15"/>
    </row>
    <row r="464" spans="2:7" ht="11.25" customHeight="1" x14ac:dyDescent="0.2">
      <c r="B464" s="165" t="s">
        <v>363</v>
      </c>
      <c r="C464" s="165"/>
      <c r="D464" s="209">
        <v>0</v>
      </c>
      <c r="E464" s="178"/>
      <c r="F464" s="15"/>
      <c r="G464" s="155"/>
    </row>
    <row r="465" spans="2:8" ht="11.25" customHeight="1" x14ac:dyDescent="0.2">
      <c r="B465" s="165" t="s">
        <v>364</v>
      </c>
      <c r="C465" s="165"/>
      <c r="D465" s="208">
        <v>765239.12</v>
      </c>
      <c r="E465" s="178"/>
      <c r="F465" s="15"/>
      <c r="G465" s="15"/>
    </row>
    <row r="466" spans="2:8" ht="11.25" customHeight="1" x14ac:dyDescent="0.2">
      <c r="B466" s="165" t="s">
        <v>365</v>
      </c>
      <c r="C466" s="165"/>
      <c r="D466" s="209">
        <v>0</v>
      </c>
      <c r="E466" s="178"/>
      <c r="F466" s="15"/>
      <c r="G466" s="155"/>
    </row>
    <row r="467" spans="2:8" ht="11.25" customHeight="1" x14ac:dyDescent="0.2">
      <c r="B467" s="165" t="s">
        <v>366</v>
      </c>
      <c r="C467" s="165"/>
      <c r="D467" s="209">
        <v>0</v>
      </c>
      <c r="E467" s="178"/>
      <c r="F467" s="15"/>
      <c r="G467" s="15"/>
    </row>
    <row r="468" spans="2:8" ht="11.25" customHeight="1" x14ac:dyDescent="0.2">
      <c r="B468" s="165" t="s">
        <v>367</v>
      </c>
      <c r="C468" s="165"/>
      <c r="D468" s="209">
        <v>0</v>
      </c>
      <c r="E468" s="178"/>
      <c r="F468" s="15"/>
      <c r="G468" s="155"/>
    </row>
    <row r="469" spans="2:8" ht="11.25" customHeight="1" x14ac:dyDescent="0.2">
      <c r="B469" s="165" t="s">
        <v>368</v>
      </c>
      <c r="C469" s="165"/>
      <c r="D469" s="208">
        <v>8767219.8100000005</v>
      </c>
      <c r="E469" s="178"/>
      <c r="F469" s="15"/>
      <c r="G469" s="155"/>
    </row>
    <row r="470" spans="2:8" ht="11.25" customHeight="1" x14ac:dyDescent="0.2">
      <c r="B470" s="165" t="s">
        <v>369</v>
      </c>
      <c r="C470" s="165"/>
      <c r="D470" s="209">
        <v>0</v>
      </c>
      <c r="E470" s="178"/>
      <c r="F470" s="15"/>
      <c r="G470" s="155"/>
      <c r="H470" s="180"/>
    </row>
    <row r="471" spans="2:8" ht="11.25" customHeight="1" x14ac:dyDescent="0.2">
      <c r="B471" s="165" t="s">
        <v>370</v>
      </c>
      <c r="C471" s="165"/>
      <c r="D471" s="209">
        <v>0</v>
      </c>
      <c r="E471" s="178"/>
      <c r="F471" s="15"/>
      <c r="G471" s="155"/>
      <c r="H471" s="180"/>
    </row>
    <row r="472" spans="2:8" ht="11.25" customHeight="1" x14ac:dyDescent="0.2">
      <c r="B472" s="165" t="s">
        <v>371</v>
      </c>
      <c r="C472" s="165"/>
      <c r="D472" s="209">
        <v>0</v>
      </c>
      <c r="E472" s="178"/>
      <c r="F472" s="15"/>
      <c r="G472" s="181"/>
    </row>
    <row r="473" spans="2:8" ht="11.25" customHeight="1" x14ac:dyDescent="0.2">
      <c r="B473" s="165" t="s">
        <v>372</v>
      </c>
      <c r="C473" s="165"/>
      <c r="D473" s="209">
        <v>0</v>
      </c>
      <c r="E473" s="178"/>
      <c r="F473" s="15"/>
      <c r="G473" s="15"/>
    </row>
    <row r="474" spans="2:8" ht="11.25" customHeight="1" x14ac:dyDescent="0.2">
      <c r="B474" s="165" t="s">
        <v>373</v>
      </c>
      <c r="C474" s="165"/>
      <c r="D474" s="209">
        <v>0</v>
      </c>
      <c r="E474" s="178"/>
      <c r="F474" s="15"/>
      <c r="G474" s="15"/>
    </row>
    <row r="475" spans="2:8" ht="11.25" customHeight="1" x14ac:dyDescent="0.2">
      <c r="B475" s="165" t="s">
        <v>374</v>
      </c>
      <c r="C475" s="165"/>
      <c r="D475" s="209">
        <v>0</v>
      </c>
      <c r="E475" s="178"/>
      <c r="F475" s="15"/>
      <c r="G475" s="15"/>
    </row>
    <row r="476" spans="2:8" ht="11.25" customHeight="1" x14ac:dyDescent="0.2">
      <c r="B476" s="182" t="s">
        <v>375</v>
      </c>
      <c r="C476" s="183"/>
      <c r="D476" s="208">
        <v>19089.84</v>
      </c>
      <c r="E476" s="178"/>
      <c r="F476" s="15"/>
      <c r="G476" s="15"/>
    </row>
    <row r="477" spans="2:8" ht="11.25" customHeight="1" x14ac:dyDescent="0.2">
      <c r="B477" s="161"/>
      <c r="C477" s="161"/>
      <c r="F477" s="15"/>
      <c r="G477" s="15"/>
    </row>
    <row r="478" spans="2:8" ht="11.25" customHeight="1" x14ac:dyDescent="0.2">
      <c r="B478" s="176" t="s">
        <v>376</v>
      </c>
      <c r="C478" s="176"/>
      <c r="D478" s="163"/>
      <c r="E478" s="184">
        <f>SUM(D478:D485)</f>
        <v>1616606.83</v>
      </c>
      <c r="F478" s="15"/>
      <c r="G478" s="15"/>
    </row>
    <row r="479" spans="2:8" ht="11.25" customHeight="1" x14ac:dyDescent="0.2">
      <c r="B479" s="165" t="s">
        <v>377</v>
      </c>
      <c r="C479" s="165"/>
      <c r="D479" s="210">
        <v>1616606.83</v>
      </c>
      <c r="E479" s="178"/>
      <c r="F479" s="15"/>
      <c r="G479" s="15"/>
    </row>
    <row r="480" spans="2:8" ht="11.25" customHeight="1" x14ac:dyDescent="0.2">
      <c r="B480" s="165" t="s">
        <v>378</v>
      </c>
      <c r="C480" s="165"/>
      <c r="D480" s="211">
        <v>0</v>
      </c>
      <c r="E480" s="178"/>
      <c r="F480" s="15"/>
      <c r="G480" s="15"/>
    </row>
    <row r="481" spans="2:7" ht="11.25" customHeight="1" x14ac:dyDescent="0.2">
      <c r="B481" s="165" t="s">
        <v>379</v>
      </c>
      <c r="C481" s="165"/>
      <c r="D481" s="211">
        <v>0</v>
      </c>
      <c r="E481" s="178"/>
      <c r="F481" s="15"/>
      <c r="G481" s="15"/>
    </row>
    <row r="482" spans="2:7" ht="11.25" customHeight="1" x14ac:dyDescent="0.2">
      <c r="B482" s="165" t="s">
        <v>380</v>
      </c>
      <c r="C482" s="165"/>
      <c r="D482" s="211">
        <v>0</v>
      </c>
      <c r="E482" s="178"/>
      <c r="F482" s="15"/>
      <c r="G482" s="15"/>
    </row>
    <row r="483" spans="2:7" ht="11.25" customHeight="1" x14ac:dyDescent="0.2">
      <c r="B483" s="165" t="s">
        <v>381</v>
      </c>
      <c r="C483" s="165"/>
      <c r="D483" s="211">
        <v>0</v>
      </c>
      <c r="E483" s="178"/>
      <c r="F483" s="15"/>
      <c r="G483" s="15"/>
    </row>
    <row r="484" spans="2:7" ht="11.25" customHeight="1" x14ac:dyDescent="0.2">
      <c r="B484" s="165" t="s">
        <v>382</v>
      </c>
      <c r="C484" s="165"/>
      <c r="D484" s="211">
        <v>0</v>
      </c>
      <c r="E484" s="178"/>
      <c r="F484" s="15"/>
      <c r="G484" s="15"/>
    </row>
    <row r="485" spans="2:7" ht="11.25" customHeight="1" x14ac:dyDescent="0.2">
      <c r="B485" s="182" t="s">
        <v>383</v>
      </c>
      <c r="C485" s="183"/>
      <c r="D485" s="211">
        <v>0</v>
      </c>
      <c r="E485" s="178"/>
      <c r="F485" s="15"/>
      <c r="G485" s="15"/>
    </row>
    <row r="486" spans="2:7" ht="14.25" x14ac:dyDescent="0.2">
      <c r="B486" s="161"/>
      <c r="C486" s="161"/>
      <c r="D486" s="202"/>
      <c r="F486" s="15"/>
      <c r="G486" s="15"/>
    </row>
    <row r="487" spans="2:7" x14ac:dyDescent="0.2">
      <c r="B487" s="185" t="s">
        <v>384</v>
      </c>
      <c r="E487" s="175">
        <f>+E457-E459+E478</f>
        <v>42443628.329999998</v>
      </c>
      <c r="F487" s="7" t="s">
        <v>29</v>
      </c>
      <c r="G487" s="155" t="s">
        <v>29</v>
      </c>
    </row>
    <row r="488" spans="2:7" x14ac:dyDescent="0.2">
      <c r="F488" s="186"/>
      <c r="G488" s="15"/>
    </row>
    <row r="489" spans="2:7" x14ac:dyDescent="0.2">
      <c r="E489" s="7" t="s">
        <v>29</v>
      </c>
      <c r="F489" s="15"/>
      <c r="G489" s="15"/>
    </row>
    <row r="490" spans="2:7" x14ac:dyDescent="0.2">
      <c r="F490" s="187"/>
      <c r="G490" s="15"/>
    </row>
    <row r="491" spans="2:7" x14ac:dyDescent="0.2">
      <c r="E491" s="188" t="s">
        <v>29</v>
      </c>
      <c r="F491" s="15"/>
      <c r="G491" s="15"/>
    </row>
    <row r="492" spans="2:7" x14ac:dyDescent="0.2">
      <c r="B492" s="189" t="s">
        <v>385</v>
      </c>
      <c r="C492" s="189"/>
      <c r="D492" s="189"/>
      <c r="E492" s="189"/>
      <c r="F492" s="189"/>
      <c r="G492" s="15"/>
    </row>
    <row r="493" spans="2:7" x14ac:dyDescent="0.2">
      <c r="B493" s="190"/>
      <c r="C493" s="190"/>
      <c r="D493" s="190"/>
      <c r="E493" s="190"/>
      <c r="F493" s="190"/>
      <c r="G493" s="15"/>
    </row>
    <row r="494" spans="2:7" x14ac:dyDescent="0.2">
      <c r="B494" s="190"/>
      <c r="C494" s="190"/>
      <c r="D494" s="190"/>
      <c r="E494" s="190"/>
      <c r="F494" s="190"/>
      <c r="G494" s="15"/>
    </row>
    <row r="495" spans="2:7" ht="21" customHeight="1" x14ac:dyDescent="0.2">
      <c r="B495" s="79" t="s">
        <v>386</v>
      </c>
      <c r="C495" s="80" t="s">
        <v>48</v>
      </c>
      <c r="D495" s="58" t="s">
        <v>49</v>
      </c>
      <c r="E495" s="58" t="s">
        <v>50</v>
      </c>
      <c r="F495" s="15"/>
      <c r="G495" s="15"/>
    </row>
    <row r="496" spans="2:7" x14ac:dyDescent="0.2">
      <c r="B496" s="27" t="s">
        <v>387</v>
      </c>
      <c r="C496" s="191">
        <v>0</v>
      </c>
      <c r="D496" s="61"/>
      <c r="E496" s="61"/>
      <c r="F496" s="15"/>
      <c r="G496" s="15"/>
    </row>
    <row r="497" spans="2:7" x14ac:dyDescent="0.2">
      <c r="B497" s="29"/>
      <c r="C497" s="192"/>
      <c r="D497" s="48"/>
      <c r="E497" s="48"/>
      <c r="F497" s="15"/>
      <c r="G497" s="15"/>
    </row>
    <row r="498" spans="2:7" x14ac:dyDescent="0.2">
      <c r="B498" s="33"/>
      <c r="C498" s="193">
        <v>0</v>
      </c>
      <c r="D498" s="194">
        <v>0</v>
      </c>
      <c r="E498" s="194">
        <v>0</v>
      </c>
      <c r="F498" s="15"/>
      <c r="G498" s="15"/>
    </row>
    <row r="499" spans="2:7" ht="21" customHeight="1" x14ac:dyDescent="0.2">
      <c r="C499" s="26">
        <f>SUM(C498:C498)</f>
        <v>0</v>
      </c>
      <c r="D499" s="26">
        <f>SUM(D498:D498)</f>
        <v>0</v>
      </c>
      <c r="E499" s="26">
        <f>SUM(E498:E498)</f>
        <v>0</v>
      </c>
      <c r="F499" s="15"/>
      <c r="G499" s="15"/>
    </row>
    <row r="500" spans="2:7" x14ac:dyDescent="0.2">
      <c r="F500" s="15"/>
      <c r="G500" s="15"/>
    </row>
    <row r="501" spans="2:7" x14ac:dyDescent="0.2">
      <c r="F501" s="15"/>
      <c r="G501" s="15"/>
    </row>
    <row r="502" spans="2:7" ht="12" customHeight="1" x14ac:dyDescent="0.2">
      <c r="F502" s="15"/>
      <c r="G502" s="15"/>
    </row>
    <row r="503" spans="2:7" x14ac:dyDescent="0.2">
      <c r="B503" s="7" t="s">
        <v>388</v>
      </c>
      <c r="C503" s="5"/>
      <c r="D503" s="5"/>
      <c r="E503" s="5"/>
    </row>
    <row r="504" spans="2:7" x14ac:dyDescent="0.2">
      <c r="C504" s="5"/>
      <c r="D504" s="5"/>
      <c r="E504" s="5"/>
    </row>
    <row r="505" spans="2:7" x14ac:dyDescent="0.2">
      <c r="C505" s="5"/>
      <c r="D505" s="5"/>
      <c r="E505" s="5"/>
    </row>
    <row r="506" spans="2:7" x14ac:dyDescent="0.2">
      <c r="G506" s="15"/>
    </row>
    <row r="507" spans="2:7" x14ac:dyDescent="0.2">
      <c r="B507" s="195"/>
      <c r="C507" s="5"/>
      <c r="D507" s="195"/>
      <c r="E507" s="195"/>
      <c r="F507" s="195"/>
      <c r="G507" s="195"/>
    </row>
    <row r="508" spans="2:7" x14ac:dyDescent="0.2">
      <c r="B508" s="196" t="s">
        <v>389</v>
      </c>
      <c r="C508" s="5"/>
      <c r="D508" s="197" t="s">
        <v>390</v>
      </c>
      <c r="E508" s="197"/>
      <c r="F508" s="15"/>
      <c r="G508" s="198"/>
    </row>
    <row r="509" spans="2:7" x14ac:dyDescent="0.2">
      <c r="B509" s="196" t="s">
        <v>391</v>
      </c>
      <c r="C509" s="5"/>
      <c r="D509" s="199" t="s">
        <v>392</v>
      </c>
      <c r="E509" s="199"/>
      <c r="F509" s="200"/>
      <c r="G509" s="200"/>
    </row>
    <row r="510" spans="2:7" x14ac:dyDescent="0.2">
      <c r="B510" s="5"/>
      <c r="C510" s="5"/>
      <c r="D510" s="5"/>
      <c r="E510" s="5"/>
      <c r="F510" s="5"/>
      <c r="G510" s="5"/>
    </row>
    <row r="511" spans="2:7" x14ac:dyDescent="0.2">
      <c r="B511" s="5"/>
      <c r="C511" s="5"/>
      <c r="D511" s="5"/>
      <c r="E511" s="5"/>
      <c r="F511" s="5"/>
      <c r="G511" s="5"/>
    </row>
    <row r="515" ht="12.75" customHeight="1" x14ac:dyDescent="0.2"/>
    <row r="518" ht="12.75" customHeight="1" x14ac:dyDescent="0.2"/>
  </sheetData>
  <mergeCells count="66">
    <mergeCell ref="B484:C484"/>
    <mergeCell ref="B485:C485"/>
    <mergeCell ref="B486:C486"/>
    <mergeCell ref="B492:F492"/>
    <mergeCell ref="D508:E508"/>
    <mergeCell ref="D509:E509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66:C466"/>
    <mergeCell ref="B467:C467"/>
    <mergeCell ref="B468:C468"/>
    <mergeCell ref="B469:C469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54:E454"/>
    <mergeCell ref="B455:E455"/>
    <mergeCell ref="B456:E456"/>
    <mergeCell ref="B457:C457"/>
    <mergeCell ref="B458:C458"/>
    <mergeCell ref="B459:C459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E435"/>
    <mergeCell ref="B436:E436"/>
    <mergeCell ref="B437:C437"/>
    <mergeCell ref="B438:C438"/>
    <mergeCell ref="B439:C439"/>
    <mergeCell ref="B440:C440"/>
    <mergeCell ref="D189:E189"/>
    <mergeCell ref="D198:E198"/>
    <mergeCell ref="D205:E205"/>
    <mergeCell ref="D241:E241"/>
    <mergeCell ref="D248:E248"/>
    <mergeCell ref="B434:E434"/>
    <mergeCell ref="B1:F1"/>
    <mergeCell ref="B2:G2"/>
    <mergeCell ref="B3:G3"/>
    <mergeCell ref="B8:F8"/>
    <mergeCell ref="D73:E73"/>
    <mergeCell ref="D181:E181"/>
  </mergeCells>
  <dataValidations count="4">
    <dataValidation allowBlank="1" showInputMessage="1" showErrorMessage="1" prompt="Corresponde al número de la cuenta de acuerdo al Plan de Cuentas emitido por el CONAC (DOF 22/11/2010)." sqref="B150"/>
    <dataValidation allowBlank="1" showInputMessage="1" showErrorMessage="1" prompt="Especificar origen de dicho recurso: Federal, Estatal, Municipal, Particulares." sqref="D177 D186 D194"/>
    <dataValidation allowBlank="1" showInputMessage="1" showErrorMessage="1" prompt="Características cualitativas significativas que les impacten financieramente." sqref="E177 D150:E150 E186 E194"/>
    <dataValidation allowBlank="1" showInputMessage="1" showErrorMessage="1" prompt="Saldo final del periodo que corresponde la cuenta pública presentada (mensual:  enero, febrero, marzo, etc.; trimestral: 1er, 2do, 3ro. o 4to.)." sqref="C177 C150 C186 C194"/>
  </dataValidations>
  <pageMargins left="0.70866141732283472" right="0.70866141732283472" top="0.39370078740157483" bottom="0.35433070866141736" header="0.31496062992125984" footer="0.31496062992125984"/>
  <pageSetup scale="7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2017-07-14T20:38:31Z</cp:lastPrinted>
  <dcterms:created xsi:type="dcterms:W3CDTF">2017-07-14T18:35:51Z</dcterms:created>
  <dcterms:modified xsi:type="dcterms:W3CDTF">2017-07-14T21:00:59Z</dcterms:modified>
</cp:coreProperties>
</file>